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Andrea/Desktop/"/>
    </mc:Choice>
  </mc:AlternateContent>
  <bookViews>
    <workbookView xWindow="-32000" yWindow="460" windowWidth="32000" windowHeight="17540" tabRatio="500" activeTab="9"/>
    <workbookView xWindow="0" yWindow="460" windowWidth="28800" windowHeight="16440" tabRatio="500" activeTab="10"/>
  </bookViews>
  <sheets>
    <sheet name="inventario" sheetId="2" r:id="rId1"/>
    <sheet name="articoli_venduti" sheetId="3" r:id="rId2"/>
    <sheet name="lista_vendite_per cliente" sheetId="1" r:id="rId3"/>
    <sheet name="articoli_venduti_s1" sheetId="5" r:id="rId4"/>
    <sheet name="articoli_venduti_s2" sheetId="7" r:id="rId5"/>
    <sheet name="articoli_venduti_s3" sheetId="8" r:id="rId6"/>
    <sheet name="articoli_venduti_s4" sheetId="9" r:id="rId7"/>
    <sheet name="articoli_venduti_s1 (2)" sheetId="6" state="hidden" r:id="rId8"/>
    <sheet name="venduto_1_s" sheetId="4" state="hidden" r:id="rId9"/>
    <sheet name="storico" sheetId="11" r:id="rId10"/>
    <sheet name="medie_storiche" sheetId="12" r:id="rId11"/>
  </sheets>
  <definedNames>
    <definedName name="_xlnm._FilterDatabase" localSheetId="1" hidden="1">articoli_venduti!$A$1:$B$1</definedName>
    <definedName name="_xlnm._FilterDatabase" localSheetId="3" hidden="1">articoli_venduti_s1!$A$1:$B$1</definedName>
    <definedName name="_xlnm._FilterDatabase" localSheetId="7" hidden="1">'articoli_venduti_s1 (2)'!$B$1:$C$1</definedName>
    <definedName name="_xlnm._FilterDatabase" localSheetId="4" hidden="1">articoli_venduti_s2!$A$1:$B$1</definedName>
    <definedName name="_xlnm._FilterDatabase" localSheetId="5" hidden="1">articoli_venduti_s3!$A$1:$B$1</definedName>
    <definedName name="_xlnm._FilterDatabase" localSheetId="6" hidden="1">articoli_venduti_s4!$A$1:$B$1</definedName>
    <definedName name="_xlnm._FilterDatabase" localSheetId="0" hidden="1">inventario!$A$1:$N$1</definedName>
    <definedName name="_xlnm._FilterDatabase" localSheetId="2" hidden="1">'lista_vendite_per cliente'!$A$1:$D$1</definedName>
    <definedName name="_xlnm._FilterDatabase" localSheetId="10" hidden="1">medie_storiche!$A$1:$B$1</definedName>
    <definedName name="_xlnm._FilterDatabase" localSheetId="9" hidden="1">storico!$A$1:$D$1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2" l="1"/>
  <c r="B6" i="12" a="1"/>
  <c r="B6" i="12"/>
  <c r="B5" i="12" a="1"/>
  <c r="B5" i="12"/>
  <c r="B4" i="12" a="1"/>
  <c r="B4" i="12"/>
  <c r="B3" i="12" a="1"/>
  <c r="B3" i="12"/>
  <c r="B2" i="12" a="1"/>
  <c r="B2" i="12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I25" i="11"/>
  <c r="A24" i="11"/>
  <c r="I24" i="11"/>
  <c r="A23" i="11"/>
  <c r="I23" i="11"/>
  <c r="A22" i="11"/>
  <c r="I22" i="11"/>
  <c r="A21" i="11"/>
  <c r="I21" i="11"/>
  <c r="A20" i="11"/>
  <c r="I20" i="11"/>
  <c r="A19" i="11"/>
  <c r="I19" i="11"/>
  <c r="A18" i="11"/>
  <c r="I18" i="11"/>
  <c r="A17" i="11"/>
  <c r="I17" i="11"/>
  <c r="A16" i="11"/>
  <c r="I16" i="11"/>
  <c r="A15" i="11"/>
  <c r="I15" i="11"/>
  <c r="A14" i="11"/>
  <c r="I14" i="11"/>
  <c r="A13" i="11"/>
  <c r="I13" i="11"/>
  <c r="A12" i="11"/>
  <c r="I12" i="11"/>
  <c r="A11" i="11"/>
  <c r="I11" i="11"/>
  <c r="A10" i="11"/>
  <c r="I10" i="11"/>
  <c r="A9" i="11"/>
  <c r="I9" i="11"/>
  <c r="A8" i="11"/>
  <c r="I8" i="11"/>
  <c r="A7" i="11"/>
  <c r="I7" i="11"/>
  <c r="A6" i="11"/>
  <c r="I6" i="11"/>
  <c r="A5" i="11"/>
  <c r="I5" i="11"/>
  <c r="A4" i="11"/>
  <c r="I4" i="11"/>
  <c r="A3" i="11"/>
  <c r="I3" i="11"/>
  <c r="A2" i="11"/>
  <c r="I2" i="11"/>
  <c r="A3" i="1"/>
  <c r="I3" i="1"/>
  <c r="A4" i="1"/>
  <c r="I4" i="1"/>
  <c r="A5" i="1"/>
  <c r="I5" i="1"/>
  <c r="B5" i="9"/>
  <c r="G6" i="2"/>
  <c r="B5" i="8"/>
  <c r="F6" i="2"/>
  <c r="B5" i="7"/>
  <c r="E6" i="2"/>
  <c r="B3" i="9"/>
  <c r="G5" i="2"/>
  <c r="B3" i="8"/>
  <c r="F5" i="2"/>
  <c r="B3" i="7"/>
  <c r="E5" i="2"/>
  <c r="B2" i="9"/>
  <c r="G4" i="2"/>
  <c r="B2" i="8"/>
  <c r="F4" i="2"/>
  <c r="B2" i="7"/>
  <c r="E4" i="2"/>
  <c r="B6" i="9"/>
  <c r="G3" i="2"/>
  <c r="B6" i="8"/>
  <c r="F3" i="2"/>
  <c r="B6" i="7"/>
  <c r="E3" i="2"/>
  <c r="B4" i="9"/>
  <c r="G2" i="2"/>
  <c r="B4" i="8"/>
  <c r="F2" i="2"/>
  <c r="B4" i="7"/>
  <c r="E2" i="2"/>
  <c r="B5" i="5"/>
  <c r="D6" i="2"/>
  <c r="B3" i="5"/>
  <c r="D5" i="2"/>
  <c r="B2" i="5"/>
  <c r="D4" i="2"/>
  <c r="B6" i="5"/>
  <c r="D3" i="2"/>
  <c r="B4" i="5"/>
  <c r="D2" i="2"/>
  <c r="B6" i="9" a="1"/>
  <c r="B5" i="9" a="1"/>
  <c r="B4" i="9" a="1"/>
  <c r="B3" i="9" a="1"/>
  <c r="B2" i="9" a="1"/>
  <c r="B6" i="8" a="1"/>
  <c r="B5" i="8" a="1"/>
  <c r="B4" i="8" a="1"/>
  <c r="B3" i="8" a="1"/>
  <c r="B2" i="8" a="1"/>
  <c r="B6" i="7" a="1"/>
  <c r="B5" i="7" a="1"/>
  <c r="B4" i="7" a="1"/>
  <c r="B3" i="7" a="1"/>
  <c r="B2" i="7" a="1"/>
  <c r="C2" i="6" a="1"/>
  <c r="C2" i="6"/>
  <c r="C6" i="6" a="1"/>
  <c r="C6" i="6"/>
  <c r="C5" i="6" a="1"/>
  <c r="C5" i="6"/>
  <c r="C4" i="6" a="1"/>
  <c r="C4" i="6"/>
  <c r="C3" i="6" a="1"/>
  <c r="C3" i="6"/>
  <c r="A6" i="6"/>
  <c r="A5" i="6"/>
  <c r="A4" i="6"/>
  <c r="A3" i="6"/>
  <c r="A2" i="6"/>
  <c r="A6" i="1"/>
  <c r="I6" i="1"/>
  <c r="A7" i="1"/>
  <c r="I7" i="1"/>
  <c r="A8" i="1"/>
  <c r="I8" i="1"/>
  <c r="A9" i="1"/>
  <c r="I9" i="1"/>
  <c r="A10" i="1"/>
  <c r="I10" i="1"/>
  <c r="A11" i="1"/>
  <c r="I11" i="1"/>
  <c r="A12" i="1"/>
  <c r="I12" i="1"/>
  <c r="A13" i="1"/>
  <c r="I13" i="1"/>
  <c r="A14" i="1"/>
  <c r="I14" i="1"/>
  <c r="A15" i="1"/>
  <c r="I15" i="1"/>
  <c r="A16" i="1"/>
  <c r="I16" i="1"/>
  <c r="A17" i="1"/>
  <c r="I17" i="1"/>
  <c r="A18" i="1"/>
  <c r="I18" i="1"/>
  <c r="A19" i="1"/>
  <c r="I19" i="1"/>
  <c r="A20" i="1"/>
  <c r="I20" i="1"/>
  <c r="A21" i="1"/>
  <c r="I21" i="1"/>
  <c r="A22" i="1"/>
  <c r="I22" i="1"/>
  <c r="A23" i="1"/>
  <c r="I23" i="1"/>
  <c r="A24" i="1"/>
  <c r="I24" i="1"/>
  <c r="A25" i="1"/>
  <c r="I25" i="1"/>
  <c r="A2" i="1"/>
  <c r="I2" i="1"/>
  <c r="B5" i="4"/>
  <c r="B4" i="4"/>
  <c r="B3" i="4"/>
  <c r="E5" i="4"/>
  <c r="E4" i="4"/>
  <c r="E3" i="4"/>
  <c r="E2" i="4"/>
  <c r="B2" i="4"/>
  <c r="C5" i="4"/>
  <c r="C4" i="4"/>
  <c r="C3" i="4"/>
  <c r="C2" i="4"/>
  <c r="A5" i="4"/>
  <c r="A4" i="4"/>
  <c r="A3" i="4"/>
  <c r="A2" i="4"/>
  <c r="B6" i="3" a="1"/>
  <c r="B6" i="3"/>
  <c r="C3" i="2"/>
  <c r="B5" i="3" a="1"/>
  <c r="B5" i="3"/>
  <c r="B4" i="3" a="1"/>
  <c r="B4" i="3"/>
  <c r="B3" i="3" a="1"/>
  <c r="B3" i="3"/>
  <c r="B2" i="3" a="1"/>
  <c r="B2" i="3"/>
  <c r="C5" i="2"/>
  <c r="H5" i="2"/>
  <c r="C2" i="2"/>
  <c r="H2" i="2"/>
  <c r="C6" i="2"/>
  <c r="H6" i="2"/>
  <c r="H3" i="2"/>
  <c r="C4" i="2"/>
  <c r="H4" i="2"/>
</calcChain>
</file>

<file path=xl/sharedStrings.xml><?xml version="1.0" encoding="utf-8"?>
<sst xmlns="http://schemas.openxmlformats.org/spreadsheetml/2006/main" count="586" uniqueCount="60">
  <si>
    <t>articolo</t>
  </si>
  <si>
    <t>cliente</t>
  </si>
  <si>
    <t>quantità</t>
  </si>
  <si>
    <t>mele</t>
  </si>
  <si>
    <t>pere</t>
  </si>
  <si>
    <t>arance</t>
  </si>
  <si>
    <t>limoni</t>
  </si>
  <si>
    <t>kiwi</t>
  </si>
  <si>
    <t>alfa</t>
  </si>
  <si>
    <t>beta</t>
  </si>
  <si>
    <t>gamma</t>
  </si>
  <si>
    <t>sigma</t>
  </si>
  <si>
    <t>omega</t>
  </si>
  <si>
    <t>iota</t>
  </si>
  <si>
    <t>pi</t>
  </si>
  <si>
    <t>lambda</t>
  </si>
  <si>
    <t>charlie</t>
  </si>
  <si>
    <t>povem</t>
  </si>
  <si>
    <t>giacenza</t>
  </si>
  <si>
    <t>venduto</t>
  </si>
  <si>
    <t>rimanenza</t>
  </si>
  <si>
    <t>data</t>
  </si>
  <si>
    <t>se aggiorno la lista vendite il subototale non è piu preciso</t>
  </si>
  <si>
    <t>questa lista varia di settimana in settimana,</t>
  </si>
  <si>
    <t xml:space="preserve"> per numero di articoli e per quantità vendute</t>
  </si>
  <si>
    <t>pippo</t>
  </si>
  <si>
    <t>pluto</t>
  </si>
  <si>
    <t>paperino</t>
  </si>
  <si>
    <t>qui</t>
  </si>
  <si>
    <t>quo</t>
  </si>
  <si>
    <t>qua</t>
  </si>
  <si>
    <t>ciao</t>
  </si>
  <si>
    <t>sett</t>
  </si>
  <si>
    <t xml:space="preserve"> a 1 s</t>
  </si>
  <si>
    <t>a 2 s</t>
  </si>
  <si>
    <t>a 3 s</t>
  </si>
  <si>
    <t>a 4 s</t>
  </si>
  <si>
    <t>venduto 1 settimana</t>
  </si>
  <si>
    <t>test</t>
  </si>
  <si>
    <t>media 30</t>
  </si>
  <si>
    <t>media ultimi 30</t>
  </si>
  <si>
    <t>media ultimo trimestre</t>
  </si>
  <si>
    <t>media ultimi 12 mesi ( mensile )</t>
  </si>
  <si>
    <t>media mensile 2019 solare</t>
  </si>
  <si>
    <t>in ordine</t>
  </si>
  <si>
    <t>NECESSARIO ORDINARE</t>
  </si>
  <si>
    <t>in ingresso fornitore</t>
  </si>
  <si>
    <t>media trim</t>
  </si>
  <si>
    <t>media mensile ultimi 365</t>
  </si>
  <si>
    <t>media mensile 2019</t>
  </si>
  <si>
    <t>questo foglio va a morire , porto la formula in inventario</t>
  </si>
  <si>
    <t>filtro ad una settimana</t>
  </si>
  <si>
    <t>filtro a due settimane</t>
  </si>
  <si>
    <t>venduto 2 settimana</t>
  </si>
  <si>
    <t>3 settimane</t>
  </si>
  <si>
    <t>venduto 3 settimana</t>
  </si>
  <si>
    <t>venduto 4 settimana</t>
  </si>
  <si>
    <t>4 settim</t>
  </si>
  <si>
    <t>contatenamento per calcolo venduto ad una settimana</t>
  </si>
  <si>
    <t>concatenamento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</si>
</sst>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rgb="FF0000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5" fillId="0" borderId="0" xfId="0" applyFont="1"/>
    <xf numFmtId="0" fontId="0" fillId="2" borderId="0" xfId="0" applyFill="1"/>
    <xf numFmtId="165" fontId="0" fillId="0" borderId="0" xfId="0" applyNumberFormat="1"/>
    <xf numFmtId="165" fontId="5" fillId="0" borderId="0" xfId="0" applyNumberFormat="1" applyFont="1"/>
    <xf numFmtId="0" fontId="2" fillId="3" borderId="0" xfId="0" applyFont="1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" fontId="0" fillId="0" borderId="0" xfId="0" applyNumberFormat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Ruler="0" workbookViewId="0">
      <selection activeCell="B2" sqref="B2"/>
    </sheetView>
    <sheetView showRuler="0" zoomScale="130" zoomScaleNormal="130" zoomScalePageLayoutView="130" workbookViewId="1">
      <selection activeCell="I2" sqref="I2"/>
    </sheetView>
  </sheetViews>
  <sheetFormatPr baseColWidth="10" defaultColWidth="11" defaultRowHeight="16" x14ac:dyDescent="0.2"/>
  <cols>
    <col min="1" max="1" width="10" bestFit="1" customWidth="1"/>
    <col min="2" max="2" width="13.33203125" bestFit="1" customWidth="1"/>
    <col min="3" max="3" width="11" bestFit="1" customWidth="1"/>
    <col min="4" max="4" width="10.5" style="2" bestFit="1" customWidth="1"/>
    <col min="5" max="7" width="10" style="2" bestFit="1" customWidth="1"/>
    <col min="8" max="9" width="12.33203125" bestFit="1" customWidth="1"/>
    <col min="10" max="11" width="10" style="2" bestFit="1" customWidth="1"/>
    <col min="12" max="12" width="11" style="2" bestFit="1" customWidth="1"/>
    <col min="13" max="13" width="10.5" style="2" customWidth="1"/>
    <col min="14" max="14" width="19.83203125" style="5" customWidth="1"/>
  </cols>
  <sheetData>
    <row r="1" spans="1:14" s="9" customFormat="1" ht="48" x14ac:dyDescent="0.2">
      <c r="A1" s="9" t="s">
        <v>0</v>
      </c>
      <c r="B1" s="9" t="s">
        <v>18</v>
      </c>
      <c r="C1" s="9" t="s">
        <v>44</v>
      </c>
      <c r="D1" s="9" t="s">
        <v>33</v>
      </c>
      <c r="E1" s="9" t="s">
        <v>34</v>
      </c>
      <c r="F1" s="9" t="s">
        <v>35</v>
      </c>
      <c r="G1" s="9" t="s">
        <v>36</v>
      </c>
      <c r="H1" s="9" t="s">
        <v>20</v>
      </c>
      <c r="I1" s="9" t="s">
        <v>46</v>
      </c>
      <c r="J1" s="9" t="s">
        <v>39</v>
      </c>
      <c r="K1" s="9" t="s">
        <v>47</v>
      </c>
      <c r="L1" s="9" t="s">
        <v>48</v>
      </c>
      <c r="M1" s="9" t="s">
        <v>49</v>
      </c>
      <c r="N1" s="10" t="s">
        <v>45</v>
      </c>
    </row>
    <row r="2" spans="1:14" x14ac:dyDescent="0.2">
      <c r="A2" t="s">
        <v>5</v>
      </c>
      <c r="B2" s="2">
        <v>211</v>
      </c>
      <c r="C2">
        <f>VLOOKUP(A2,articoli_venduti!$A$2:$B$6,2,FALSE)</f>
        <v>55</v>
      </c>
      <c r="D2" s="2">
        <f>VLOOKUP(A2,articoli_venduti_s1!$A$2:$B$6,2,FALSE)</f>
        <v>6</v>
      </c>
      <c r="E2" s="2">
        <f>VLOOKUP(A2,articoli_venduti_s2!$A$2:$B$6,2,FALSE)</f>
        <v>0</v>
      </c>
      <c r="F2" s="2">
        <f>VLOOKUP(A2,articoli_venduti_s3!$A$2:$B$6,2,FALSE)</f>
        <v>0</v>
      </c>
      <c r="G2" s="2">
        <f>VLOOKUP(A2,articoli_venduti_s4!$A$2:$B$6,2,FALSE)</f>
        <v>44</v>
      </c>
      <c r="H2">
        <f>B2-C2</f>
        <v>156</v>
      </c>
    </row>
    <row r="3" spans="1:14" x14ac:dyDescent="0.2">
      <c r="A3" t="s">
        <v>6</v>
      </c>
      <c r="B3" s="2">
        <v>222</v>
      </c>
      <c r="C3">
        <f>VLOOKUP(A3,articoli_venduti!$A$2:$B$6,2,FALSE)</f>
        <v>806</v>
      </c>
      <c r="D3" s="2">
        <f>VLOOKUP(A3,articoli_venduti_s1!$A$2:$B$6,2,FALSE)</f>
        <v>26</v>
      </c>
      <c r="E3" s="2">
        <f>VLOOKUP(A3,articoli_venduti_s2!$A$2:$B$6,2,FALSE)</f>
        <v>0</v>
      </c>
      <c r="F3" s="2">
        <f>VLOOKUP(A3,articoli_venduti_s3!$A$2:$B$6,2,FALSE)</f>
        <v>500</v>
      </c>
      <c r="G3" s="2">
        <f>VLOOKUP(A3,articoli_venduti_s4!$A$2:$B$6,2,FALSE)</f>
        <v>0</v>
      </c>
      <c r="H3">
        <f>B3-C3</f>
        <v>-584</v>
      </c>
    </row>
    <row r="4" spans="1:14" x14ac:dyDescent="0.2">
      <c r="A4" t="s">
        <v>3</v>
      </c>
      <c r="B4" s="2">
        <v>340</v>
      </c>
      <c r="C4">
        <f>VLOOKUP(A4,articoli_venduti!$A$2:$B$6,2,FALSE)</f>
        <v>1025</v>
      </c>
      <c r="D4" s="2">
        <f>VLOOKUP(A4,articoli_venduti_s1!$A$2:$B$6,2,FALSE)</f>
        <v>12</v>
      </c>
      <c r="E4" s="2">
        <f>VLOOKUP(A4,articoli_venduti_s2!$A$2:$B$6,2,FALSE)</f>
        <v>0</v>
      </c>
      <c r="F4" s="2">
        <f>VLOOKUP(A4,articoli_venduti_s3!$A$2:$B$6,2,FALSE)</f>
        <v>908</v>
      </c>
      <c r="G4" s="2">
        <f>VLOOKUP(A4,articoli_venduti_s4!$A$2:$B$6,2,FALSE)</f>
        <v>95</v>
      </c>
      <c r="H4">
        <f>B4-C4</f>
        <v>-685</v>
      </c>
    </row>
    <row r="5" spans="1:14" x14ac:dyDescent="0.2">
      <c r="A5" t="s">
        <v>4</v>
      </c>
      <c r="B5" s="2">
        <v>440</v>
      </c>
      <c r="C5">
        <f>VLOOKUP(A5,articoli_venduti!$A$2:$B$6,2,FALSE)</f>
        <v>10</v>
      </c>
      <c r="D5" s="2">
        <f>VLOOKUP(A5,articoli_venduti_s1!$A$2:$B$6,2,FALSE)</f>
        <v>0</v>
      </c>
      <c r="E5" s="2">
        <f>VLOOKUP(A5,articoli_venduti_s2!$A$2:$B$6,2,FALSE)</f>
        <v>5</v>
      </c>
      <c r="F5" s="2">
        <f>VLOOKUP(A5,articoli_venduti_s3!$A$2:$B$6,2,FALSE)</f>
        <v>5</v>
      </c>
      <c r="G5" s="2">
        <f>VLOOKUP(A5,articoli_venduti_s4!$A$2:$B$6,2,FALSE)</f>
        <v>0</v>
      </c>
      <c r="H5">
        <f>B5-C5</f>
        <v>430</v>
      </c>
    </row>
    <row r="6" spans="1:14" x14ac:dyDescent="0.2">
      <c r="A6" t="s">
        <v>7</v>
      </c>
      <c r="B6" s="2">
        <v>8700</v>
      </c>
      <c r="C6">
        <f>VLOOKUP(A6,articoli_venduti!$A$2:$B$6,2,FALSE)</f>
        <v>194</v>
      </c>
      <c r="D6" s="2">
        <f>VLOOKUP(A6,articoli_venduti_s1!$A$2:$B$6,2,FALSE)</f>
        <v>0</v>
      </c>
      <c r="E6" s="2">
        <f>VLOOKUP(A6,articoli_venduti_s2!$A$2:$B$6,2,FALSE)</f>
        <v>8</v>
      </c>
      <c r="F6" s="2">
        <f>VLOOKUP(A6,articoli_venduti_s3!$A$2:$B$6,2,FALSE)</f>
        <v>0</v>
      </c>
      <c r="G6" s="2">
        <f>VLOOKUP(A6,articoli_venduti_s4!$A$2:$B$6,2,FALSE)</f>
        <v>10</v>
      </c>
      <c r="H6">
        <f>B6-C6</f>
        <v>8506</v>
      </c>
    </row>
  </sheetData>
  <autoFilter ref="A1:N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Ruler="0" workbookViewId="0">
      <selection activeCell="B2" sqref="B2"/>
    </sheetView>
    <sheetView showRuler="0" zoomScale="190" zoomScaleNormal="190" zoomScalePageLayoutView="190" workbookViewId="1">
      <selection activeCell="B9" sqref="B9"/>
    </sheetView>
  </sheetViews>
  <sheetFormatPr baseColWidth="10" defaultRowHeight="16" x14ac:dyDescent="0.2"/>
  <sheetData>
    <row r="1" spans="1:2" x14ac:dyDescent="0.2">
      <c r="A1" t="s">
        <v>0</v>
      </c>
      <c r="B1" t="s">
        <v>19</v>
      </c>
    </row>
    <row r="2" spans="1:2" x14ac:dyDescent="0.2">
      <c r="A2" t="s">
        <v>3</v>
      </c>
      <c r="B2">
        <f t="array" ref="B2">SUMPRODUCT(('lista_vendite_per cliente'!$B$2:$B$24=A2)*'lista_vendite_per cliente'!$D$2:$D$24)</f>
        <v>1025</v>
      </c>
    </row>
    <row r="3" spans="1:2" x14ac:dyDescent="0.2">
      <c r="A3" t="s">
        <v>4</v>
      </c>
      <c r="B3">
        <f t="array" ref="B3">SUMPRODUCT(('lista_vendite_per cliente'!$B$2:$B$24=A3)*'lista_vendite_per cliente'!$D$2:$D$24)</f>
        <v>10</v>
      </c>
    </row>
    <row r="4" spans="1:2" x14ac:dyDescent="0.2">
      <c r="A4" t="s">
        <v>5</v>
      </c>
      <c r="B4">
        <f t="array" ref="B4">SUMPRODUCT(('lista_vendite_per cliente'!$B$2:$B$24=A4)*'lista_vendite_per cliente'!$D$2:$D$24)</f>
        <v>55</v>
      </c>
    </row>
    <row r="5" spans="1:2" x14ac:dyDescent="0.2">
      <c r="A5" t="s">
        <v>7</v>
      </c>
      <c r="B5">
        <f t="array" ref="B5">SUMPRODUCT(('lista_vendite_per cliente'!$B$2:$B$24=A5)*'lista_vendite_per cliente'!$D$2:$D$24)</f>
        <v>194</v>
      </c>
    </row>
    <row r="6" spans="1:2" x14ac:dyDescent="0.2">
      <c r="A6" t="s">
        <v>6</v>
      </c>
      <c r="B6">
        <f t="array" ref="B6">SUMPRODUCT(('lista_vendite_per cliente'!$B$2:$B$2500=A6)*'lista_vendite_per cliente'!$D$2:$D$2500)</f>
        <v>806</v>
      </c>
    </row>
    <row r="8" spans="1:2" x14ac:dyDescent="0.2">
      <c r="B8" t="s">
        <v>50</v>
      </c>
    </row>
  </sheetData>
  <autoFilter ref="A1:B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Ruler="0" workbookViewId="0"/>
    <sheetView showRuler="0" zoomScale="140" zoomScaleNormal="140" zoomScalePageLayoutView="140" workbookViewId="1">
      <selection activeCell="I2" sqref="I2"/>
    </sheetView>
  </sheetViews>
  <sheetFormatPr baseColWidth="10" defaultRowHeight="16" x14ac:dyDescent="0.2"/>
  <sheetData>
    <row r="1" spans="1:9" s="1" customFormat="1" x14ac:dyDescent="0.2">
      <c r="A1" s="1" t="s">
        <v>32</v>
      </c>
      <c r="B1" s="1" t="s">
        <v>0</v>
      </c>
      <c r="C1" s="1" t="s">
        <v>1</v>
      </c>
      <c r="D1" s="1" t="s">
        <v>2</v>
      </c>
      <c r="E1" s="1" t="s">
        <v>21</v>
      </c>
      <c r="I1" s="1" t="s">
        <v>58</v>
      </c>
    </row>
    <row r="2" spans="1:9" x14ac:dyDescent="0.2">
      <c r="A2">
        <f>WEEKNUM(E2,2)</f>
        <v>1</v>
      </c>
      <c r="B2" t="s">
        <v>6</v>
      </c>
      <c r="C2" t="s">
        <v>13</v>
      </c>
      <c r="D2">
        <v>11</v>
      </c>
      <c r="E2" s="3">
        <v>43834</v>
      </c>
      <c r="I2" t="str">
        <f>CONCATENATE(A2,B2)</f>
        <v>1limoni</v>
      </c>
    </row>
    <row r="3" spans="1:9" x14ac:dyDescent="0.2">
      <c r="A3">
        <f>WEEKNUM(E3,2)</f>
        <v>1</v>
      </c>
      <c r="B3" t="s">
        <v>6</v>
      </c>
      <c r="C3" t="s">
        <v>29</v>
      </c>
      <c r="D3">
        <v>8</v>
      </c>
      <c r="E3" s="3">
        <v>43833</v>
      </c>
      <c r="I3" t="str">
        <f>CONCATENATE(A3,B3)</f>
        <v>1limoni</v>
      </c>
    </row>
    <row r="4" spans="1:9" x14ac:dyDescent="0.2">
      <c r="A4">
        <f>WEEKNUM(E4,2)</f>
        <v>1</v>
      </c>
      <c r="B4" t="s">
        <v>5</v>
      </c>
      <c r="C4" t="s">
        <v>27</v>
      </c>
      <c r="D4">
        <v>6</v>
      </c>
      <c r="E4" s="3">
        <v>43834</v>
      </c>
      <c r="I4" t="str">
        <f>CONCATENATE(A4,B4)</f>
        <v>1arance</v>
      </c>
    </row>
    <row r="5" spans="1:9" x14ac:dyDescent="0.2">
      <c r="A5">
        <f>WEEKNUM(E5,2)</f>
        <v>1</v>
      </c>
      <c r="B5" t="s">
        <v>3</v>
      </c>
      <c r="C5" t="s">
        <v>17</v>
      </c>
      <c r="D5">
        <v>5</v>
      </c>
      <c r="E5" s="3">
        <v>43833</v>
      </c>
      <c r="I5" t="str">
        <f>CONCATENATE(A5,B5)</f>
        <v>1mele</v>
      </c>
    </row>
    <row r="6" spans="1:9" x14ac:dyDescent="0.2">
      <c r="A6">
        <f>WEEKNUM(E6,2)</f>
        <v>1</v>
      </c>
      <c r="B6" t="s">
        <v>6</v>
      </c>
      <c r="C6" t="s">
        <v>28</v>
      </c>
      <c r="D6">
        <v>7</v>
      </c>
      <c r="E6" s="3">
        <v>43468</v>
      </c>
      <c r="I6" t="str">
        <f>CONCATENATE(A6,B6)</f>
        <v>1limoni</v>
      </c>
    </row>
    <row r="7" spans="1:9" x14ac:dyDescent="0.2">
      <c r="A7">
        <f>WEEKNUM(E7,2)</f>
        <v>1</v>
      </c>
      <c r="B7" t="s">
        <v>3</v>
      </c>
      <c r="C7" t="s">
        <v>14</v>
      </c>
      <c r="D7">
        <v>7</v>
      </c>
      <c r="E7" s="3">
        <v>43469</v>
      </c>
      <c r="I7" t="str">
        <f>CONCATENATE(A7,B7)</f>
        <v>1mele</v>
      </c>
    </row>
    <row r="8" spans="1:9" x14ac:dyDescent="0.2">
      <c r="A8">
        <f>WEEKNUM(E8,2)</f>
        <v>2</v>
      </c>
      <c r="B8" t="s">
        <v>7</v>
      </c>
      <c r="C8" t="s">
        <v>15</v>
      </c>
      <c r="D8">
        <v>8</v>
      </c>
      <c r="E8" s="3">
        <v>43475</v>
      </c>
      <c r="I8" t="str">
        <f>CONCATENATE(A8,B8)</f>
        <v>2kiwi</v>
      </c>
    </row>
    <row r="9" spans="1:9" x14ac:dyDescent="0.2">
      <c r="A9">
        <f>WEEKNUM(E9,2)</f>
        <v>2</v>
      </c>
      <c r="B9" t="s">
        <v>4</v>
      </c>
      <c r="C9" t="s">
        <v>26</v>
      </c>
      <c r="D9">
        <v>5</v>
      </c>
      <c r="E9" s="3">
        <v>43475</v>
      </c>
      <c r="I9" t="str">
        <f>CONCATENATE(A9,B9)</f>
        <v>2pere</v>
      </c>
    </row>
    <row r="10" spans="1:9" x14ac:dyDescent="0.2">
      <c r="A10">
        <f>WEEKNUM(E10,2)</f>
        <v>3</v>
      </c>
      <c r="B10" t="s">
        <v>3</v>
      </c>
      <c r="C10" t="s">
        <v>16</v>
      </c>
      <c r="D10">
        <v>900</v>
      </c>
      <c r="E10" s="3">
        <v>43482</v>
      </c>
      <c r="I10" t="str">
        <f>CONCATENATE(A10,B10)</f>
        <v>3mele</v>
      </c>
    </row>
    <row r="11" spans="1:9" x14ac:dyDescent="0.2">
      <c r="A11">
        <f>WEEKNUM(E11,2)</f>
        <v>3</v>
      </c>
      <c r="B11" t="s">
        <v>6</v>
      </c>
      <c r="C11" t="s">
        <v>12</v>
      </c>
      <c r="D11">
        <v>500</v>
      </c>
      <c r="E11" s="3">
        <v>43482</v>
      </c>
      <c r="I11" t="str">
        <f>CONCATENATE(A11,B11)</f>
        <v>3limoni</v>
      </c>
    </row>
    <row r="12" spans="1:9" x14ac:dyDescent="0.2">
      <c r="A12">
        <f>WEEKNUM(E12,2)</f>
        <v>3</v>
      </c>
      <c r="B12" t="s">
        <v>4</v>
      </c>
      <c r="C12" t="s">
        <v>9</v>
      </c>
      <c r="D12">
        <v>5</v>
      </c>
      <c r="E12" s="3">
        <v>43482</v>
      </c>
      <c r="I12" t="str">
        <f>CONCATENATE(A12,B12)</f>
        <v>3pere</v>
      </c>
    </row>
    <row r="13" spans="1:9" x14ac:dyDescent="0.2">
      <c r="A13">
        <f>WEEKNUM(E13,2)</f>
        <v>3</v>
      </c>
      <c r="B13" t="s">
        <v>3</v>
      </c>
      <c r="C13" t="s">
        <v>25</v>
      </c>
      <c r="D13">
        <v>8</v>
      </c>
      <c r="E13" s="3">
        <v>43482</v>
      </c>
      <c r="I13" t="str">
        <f>CONCATENATE(A13,B13)</f>
        <v>3mele</v>
      </c>
    </row>
    <row r="14" spans="1:9" x14ac:dyDescent="0.2">
      <c r="A14">
        <f>WEEKNUM(E14,2)</f>
        <v>4</v>
      </c>
      <c r="B14" t="s">
        <v>3</v>
      </c>
      <c r="C14" t="s">
        <v>15</v>
      </c>
      <c r="D14">
        <v>90</v>
      </c>
      <c r="E14" s="3">
        <v>43486</v>
      </c>
      <c r="I14" t="str">
        <f>CONCATENATE(A14,B14)</f>
        <v>4mele</v>
      </c>
    </row>
    <row r="15" spans="1:9" x14ac:dyDescent="0.2">
      <c r="A15">
        <f>WEEKNUM(E15,2)</f>
        <v>4</v>
      </c>
      <c r="B15" t="s">
        <v>7</v>
      </c>
      <c r="C15" t="s">
        <v>16</v>
      </c>
      <c r="D15">
        <v>10</v>
      </c>
      <c r="E15" s="3">
        <v>43486</v>
      </c>
      <c r="I15" t="str">
        <f>CONCATENATE(A15,B15)</f>
        <v>4kiwi</v>
      </c>
    </row>
    <row r="16" spans="1:9" x14ac:dyDescent="0.2">
      <c r="A16">
        <f>WEEKNUM(E16,2)</f>
        <v>4</v>
      </c>
      <c r="B16" t="s">
        <v>3</v>
      </c>
      <c r="C16" t="s">
        <v>10</v>
      </c>
      <c r="D16">
        <v>5</v>
      </c>
      <c r="E16" s="3">
        <v>43486</v>
      </c>
      <c r="I16" t="str">
        <f>CONCATENATE(A16,B16)</f>
        <v>4mele</v>
      </c>
    </row>
    <row r="17" spans="1:9" x14ac:dyDescent="0.2">
      <c r="A17">
        <f>WEEKNUM(E17,2)</f>
        <v>4</v>
      </c>
      <c r="B17" t="s">
        <v>5</v>
      </c>
      <c r="C17" t="s">
        <v>31</v>
      </c>
      <c r="D17">
        <v>44</v>
      </c>
      <c r="E17" s="3">
        <v>43486</v>
      </c>
      <c r="I17" t="str">
        <f>CONCATENATE(A17,B17)</f>
        <v>4arance</v>
      </c>
    </row>
    <row r="18" spans="1:9" x14ac:dyDescent="0.2">
      <c r="A18">
        <f>WEEKNUM(E18,2)</f>
        <v>18</v>
      </c>
      <c r="B18" t="s">
        <v>7</v>
      </c>
      <c r="C18" t="s">
        <v>30</v>
      </c>
      <c r="D18">
        <v>33</v>
      </c>
      <c r="E18" s="3">
        <v>43588</v>
      </c>
      <c r="I18" t="str">
        <f>CONCATENATE(A18,B18)</f>
        <v>18kiwi</v>
      </c>
    </row>
    <row r="19" spans="1:9" x14ac:dyDescent="0.2">
      <c r="A19">
        <f>WEEKNUM(E19,2)</f>
        <v>18</v>
      </c>
      <c r="B19" t="s">
        <v>6</v>
      </c>
      <c r="C19" t="s">
        <v>13</v>
      </c>
      <c r="D19">
        <v>80</v>
      </c>
      <c r="E19" s="3">
        <v>43588</v>
      </c>
      <c r="I19" t="str">
        <f>CONCATENATE(A19,B19)</f>
        <v>18limoni</v>
      </c>
    </row>
    <row r="20" spans="1:9" x14ac:dyDescent="0.2">
      <c r="A20">
        <f>WEEKNUM(E20,2)</f>
        <v>23</v>
      </c>
      <c r="B20" t="s">
        <v>6</v>
      </c>
      <c r="C20" t="s">
        <v>16</v>
      </c>
      <c r="D20">
        <v>200</v>
      </c>
      <c r="E20" s="3">
        <v>43622</v>
      </c>
      <c r="I20" t="str">
        <f>CONCATENATE(A20,B20)</f>
        <v>23limoni</v>
      </c>
    </row>
    <row r="21" spans="1:9" x14ac:dyDescent="0.2">
      <c r="A21">
        <f>WEEKNUM(E21,2)</f>
        <v>23</v>
      </c>
      <c r="B21" t="s">
        <v>5</v>
      </c>
      <c r="C21" t="s">
        <v>12</v>
      </c>
      <c r="D21">
        <v>5</v>
      </c>
      <c r="E21" s="3">
        <v>43622</v>
      </c>
      <c r="I21" t="str">
        <f>CONCATENATE(A21,B21)</f>
        <v>23arance</v>
      </c>
    </row>
    <row r="22" spans="1:9" x14ac:dyDescent="0.2">
      <c r="A22">
        <f>WEEKNUM(E22,2)</f>
        <v>37</v>
      </c>
      <c r="B22" t="s">
        <v>7</v>
      </c>
      <c r="C22" t="s">
        <v>13</v>
      </c>
      <c r="D22">
        <v>99</v>
      </c>
      <c r="E22" s="3">
        <v>43719</v>
      </c>
      <c r="I22" t="str">
        <f>CONCATENATE(A22,B22)</f>
        <v>37kiwi</v>
      </c>
    </row>
    <row r="23" spans="1:9" x14ac:dyDescent="0.2">
      <c r="A23">
        <f>WEEKNUM(E23,2)</f>
        <v>38</v>
      </c>
      <c r="B23" t="s">
        <v>3</v>
      </c>
      <c r="C23" t="s">
        <v>8</v>
      </c>
      <c r="D23">
        <v>10</v>
      </c>
      <c r="E23" s="3">
        <v>43728</v>
      </c>
      <c r="I23" t="str">
        <f>CONCATENATE(A23,B23)</f>
        <v>38mele</v>
      </c>
    </row>
    <row r="24" spans="1:9" x14ac:dyDescent="0.2">
      <c r="A24">
        <f>WEEKNUM(E24,2)</f>
        <v>45</v>
      </c>
      <c r="B24" t="s">
        <v>7</v>
      </c>
      <c r="C24" t="s">
        <v>14</v>
      </c>
      <c r="D24">
        <v>44</v>
      </c>
      <c r="E24" s="3">
        <v>43777</v>
      </c>
      <c r="I24" t="str">
        <f>CONCATENATE(A24,B24)</f>
        <v>45kiwi</v>
      </c>
    </row>
    <row r="25" spans="1:9" x14ac:dyDescent="0.2">
      <c r="A25">
        <f>WEEKNUM(E25,2)</f>
        <v>45</v>
      </c>
      <c r="B25" t="s">
        <v>4</v>
      </c>
      <c r="C25" t="s">
        <v>11</v>
      </c>
      <c r="D25">
        <v>8</v>
      </c>
      <c r="E25" s="3">
        <v>43777</v>
      </c>
      <c r="I25" t="str">
        <f>CONCATENATE(A25,B25)</f>
        <v>45pere</v>
      </c>
    </row>
    <row r="28" spans="1:9" x14ac:dyDescent="0.2">
      <c r="F28" t="s">
        <v>23</v>
      </c>
    </row>
    <row r="29" spans="1:9" x14ac:dyDescent="0.2">
      <c r="F29" t="s">
        <v>24</v>
      </c>
    </row>
  </sheetData>
  <autoFilter ref="A1:D1">
    <sortState ref="A2:E25">
      <sortCondition ref="A1:A25"/>
    </sortState>
  </autoFilter>
  <conditionalFormatting sqref="B1:B1048576">
    <cfRule type="containsText" dxfId="5" priority="1" operator="containsText" text="mele">
      <formula>NOT(ISERROR(SEARCH("mele",B1)))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Ruler="0" workbookViewId="0"/>
    <sheetView showRuler="0" zoomScale="230" zoomScaleNormal="230" zoomScalePageLayoutView="230" workbookViewId="1">
      <selection activeCell="B9" sqref="B9"/>
    </sheetView>
  </sheetViews>
  <sheetFormatPr baseColWidth="10" defaultRowHeight="16" x14ac:dyDescent="0.2"/>
  <cols>
    <col min="2" max="2" width="20.5" customWidth="1"/>
  </cols>
  <sheetData>
    <row r="1" spans="1:2" x14ac:dyDescent="0.2">
      <c r="A1" t="s">
        <v>0</v>
      </c>
      <c r="B1" t="s">
        <v>37</v>
      </c>
    </row>
    <row r="2" spans="1:2" x14ac:dyDescent="0.2">
      <c r="A2" t="s">
        <v>3</v>
      </c>
      <c r="B2">
        <f>SUMPRODUCT(('lista_vendite_per cliente'!$I$2:$I$25=CONCATENATE(1,A2))*'lista_vendite_per cliente'!$D$2:$D$25)</f>
        <v>12</v>
      </c>
    </row>
    <row r="3" spans="1:2" x14ac:dyDescent="0.2">
      <c r="A3" t="s">
        <v>4</v>
      </c>
      <c r="B3">
        <f>SUMPRODUCT(('lista_vendite_per cliente'!$I$2:$I$25=CONCATENATE(1,A3))*'lista_vendite_per cliente'!$D$2:$D$25)</f>
        <v>0</v>
      </c>
    </row>
    <row r="4" spans="1:2" x14ac:dyDescent="0.2">
      <c r="A4" t="s">
        <v>5</v>
      </c>
      <c r="B4">
        <f>SUMPRODUCT(('lista_vendite_per cliente'!$I$2:$I$25=CONCATENATE(1,A4))*'lista_vendite_per cliente'!$D$2:$D$25)</f>
        <v>6</v>
      </c>
    </row>
    <row r="5" spans="1:2" x14ac:dyDescent="0.2">
      <c r="A5" t="s">
        <v>7</v>
      </c>
      <c r="B5">
        <f>SUMPRODUCT(('lista_vendite_per cliente'!$I$2:$I$25=CONCATENATE(1,A5))*'lista_vendite_per cliente'!$D$2:$D$25)</f>
        <v>0</v>
      </c>
    </row>
    <row r="6" spans="1:2" x14ac:dyDescent="0.2">
      <c r="A6" t="s">
        <v>6</v>
      </c>
      <c r="B6">
        <f>SUMPRODUCT(('lista_vendite_per cliente'!$I$2:$I$25=CONCATENATE(1,A6))*'lista_vendite_per cliente'!$D$2:$D$25)</f>
        <v>26</v>
      </c>
    </row>
    <row r="8" spans="1:2" x14ac:dyDescent="0.2">
      <c r="B8" t="s">
        <v>51</v>
      </c>
    </row>
  </sheetData>
  <autoFilter ref="A1:B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Ruler="0" workbookViewId="0"/>
    <sheetView showRuler="0" zoomScale="210" zoomScaleNormal="210" zoomScalePageLayoutView="210" workbookViewId="1">
      <selection activeCell="B2" sqref="B2"/>
    </sheetView>
  </sheetViews>
  <sheetFormatPr baseColWidth="10" defaultRowHeight="16" x14ac:dyDescent="0.2"/>
  <cols>
    <col min="2" max="2" width="20.5" customWidth="1"/>
  </cols>
  <sheetData>
    <row r="1" spans="1:2" x14ac:dyDescent="0.2">
      <c r="A1" t="s">
        <v>0</v>
      </c>
      <c r="B1" t="s">
        <v>53</v>
      </c>
    </row>
    <row r="2" spans="1:2" x14ac:dyDescent="0.2">
      <c r="A2" t="s">
        <v>3</v>
      </c>
      <c r="B2">
        <f t="array" ref="B2">SUMPRODUCT(('lista_vendite_per cliente'!$I$2:$I$25=CONCATENATE(2,A2))*'lista_vendite_per cliente'!$D$2:$D$25)</f>
        <v>0</v>
      </c>
    </row>
    <row r="3" spans="1:2" x14ac:dyDescent="0.2">
      <c r="A3" t="s">
        <v>4</v>
      </c>
      <c r="B3">
        <f t="array" ref="B3">SUMPRODUCT(('lista_vendite_per cliente'!$I$2:$I$25=CONCATENATE(2,A3))*'lista_vendite_per cliente'!$D$2:$D$25)</f>
        <v>5</v>
      </c>
    </row>
    <row r="4" spans="1:2" x14ac:dyDescent="0.2">
      <c r="A4" t="s">
        <v>5</v>
      </c>
      <c r="B4">
        <f t="array" ref="B4">SUMPRODUCT(('lista_vendite_per cliente'!$I$2:$I$25=CONCATENATE(2,A4))*'lista_vendite_per cliente'!$D$2:$D$25)</f>
        <v>0</v>
      </c>
    </row>
    <row r="5" spans="1:2" x14ac:dyDescent="0.2">
      <c r="A5" t="s">
        <v>7</v>
      </c>
      <c r="B5">
        <f t="array" ref="B5">SUMPRODUCT(('lista_vendite_per cliente'!$I$2:$I$25=CONCATENATE(2,A5))*'lista_vendite_per cliente'!$D$2:$D$25)</f>
        <v>8</v>
      </c>
    </row>
    <row r="6" spans="1:2" x14ac:dyDescent="0.2">
      <c r="A6" t="s">
        <v>6</v>
      </c>
      <c r="B6">
        <f t="array" ref="B6">SUMPRODUCT(('lista_vendite_per cliente'!$I$2:$I$25=CONCATENATE(2,A6))*'lista_vendite_per cliente'!$D$2:$D$25)</f>
        <v>0</v>
      </c>
    </row>
    <row r="8" spans="1:2" x14ac:dyDescent="0.2">
      <c r="B8" t="s">
        <v>52</v>
      </c>
    </row>
  </sheetData>
  <autoFilter ref="A1:B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Ruler="0" workbookViewId="0"/>
    <sheetView showRuler="0" workbookViewId="1">
      <selection activeCell="B2" sqref="B2"/>
    </sheetView>
  </sheetViews>
  <sheetFormatPr baseColWidth="10" defaultRowHeight="16" x14ac:dyDescent="0.2"/>
  <cols>
    <col min="2" max="2" width="20.5" customWidth="1"/>
  </cols>
  <sheetData>
    <row r="1" spans="1:2" x14ac:dyDescent="0.2">
      <c r="A1" t="s">
        <v>0</v>
      </c>
      <c r="B1" t="s">
        <v>55</v>
      </c>
    </row>
    <row r="2" spans="1:2" x14ac:dyDescent="0.2">
      <c r="A2" t="s">
        <v>3</v>
      </c>
      <c r="B2">
        <f t="array" ref="B2">SUMPRODUCT(('lista_vendite_per cliente'!$I$2:$I$25=CONCATENATE(3,A2))*'lista_vendite_per cliente'!$D$2:$D$25)</f>
        <v>908</v>
      </c>
    </row>
    <row r="3" spans="1:2" x14ac:dyDescent="0.2">
      <c r="A3" t="s">
        <v>4</v>
      </c>
      <c r="B3">
        <f t="array" ref="B3">SUMPRODUCT(('lista_vendite_per cliente'!$I$2:$I$25=CONCATENATE(3,A3))*'lista_vendite_per cliente'!$D$2:$D$25)</f>
        <v>5</v>
      </c>
    </row>
    <row r="4" spans="1:2" x14ac:dyDescent="0.2">
      <c r="A4" t="s">
        <v>5</v>
      </c>
      <c r="B4">
        <f t="array" ref="B4">SUMPRODUCT(('lista_vendite_per cliente'!$I$2:$I$25=CONCATENATE(3,A4))*'lista_vendite_per cliente'!$D$2:$D$25)</f>
        <v>0</v>
      </c>
    </row>
    <row r="5" spans="1:2" x14ac:dyDescent="0.2">
      <c r="A5" t="s">
        <v>7</v>
      </c>
      <c r="B5">
        <f t="array" ref="B5">SUMPRODUCT(('lista_vendite_per cliente'!$I$2:$I$25=CONCATENATE(3,A5))*'lista_vendite_per cliente'!$D$2:$D$25)</f>
        <v>0</v>
      </c>
    </row>
    <row r="6" spans="1:2" x14ac:dyDescent="0.2">
      <c r="A6" t="s">
        <v>6</v>
      </c>
      <c r="B6">
        <f t="array" ref="B6">SUMPRODUCT(('lista_vendite_per cliente'!$I$2:$I$25=CONCATENATE(3,A6))*'lista_vendite_per cliente'!$D$2:$D$25)</f>
        <v>500</v>
      </c>
    </row>
    <row r="8" spans="1:2" x14ac:dyDescent="0.2">
      <c r="B8" t="s">
        <v>54</v>
      </c>
    </row>
  </sheetData>
  <autoFilter ref="A1:B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Ruler="0" workbookViewId="0"/>
    <sheetView showRuler="0" workbookViewId="1">
      <selection activeCell="B9" sqref="B9"/>
    </sheetView>
  </sheetViews>
  <sheetFormatPr baseColWidth="10" defaultRowHeight="16" x14ac:dyDescent="0.2"/>
  <cols>
    <col min="2" max="2" width="20.5" customWidth="1"/>
  </cols>
  <sheetData>
    <row r="1" spans="1:2" x14ac:dyDescent="0.2">
      <c r="A1" t="s">
        <v>0</v>
      </c>
      <c r="B1" t="s">
        <v>56</v>
      </c>
    </row>
    <row r="2" spans="1:2" x14ac:dyDescent="0.2">
      <c r="A2" t="s">
        <v>3</v>
      </c>
      <c r="B2">
        <f t="array" ref="B2">SUMPRODUCT(('lista_vendite_per cliente'!$I$2:$I$25=CONCATENATE(4,A2))*'lista_vendite_per cliente'!$D$2:$D$25)</f>
        <v>95</v>
      </c>
    </row>
    <row r="3" spans="1:2" x14ac:dyDescent="0.2">
      <c r="A3" t="s">
        <v>4</v>
      </c>
      <c r="B3">
        <f t="array" ref="B3">SUMPRODUCT(('lista_vendite_per cliente'!$I$2:$I$25=CONCATENATE(4,A3))*'lista_vendite_per cliente'!$D$2:$D$25)</f>
        <v>0</v>
      </c>
    </row>
    <row r="4" spans="1:2" x14ac:dyDescent="0.2">
      <c r="A4" t="s">
        <v>5</v>
      </c>
      <c r="B4">
        <f t="array" ref="B4">SUMPRODUCT(('lista_vendite_per cliente'!$I$2:$I$25=CONCATENATE(4,A4))*'lista_vendite_per cliente'!$D$2:$D$25)</f>
        <v>44</v>
      </c>
    </row>
    <row r="5" spans="1:2" x14ac:dyDescent="0.2">
      <c r="A5" t="s">
        <v>7</v>
      </c>
      <c r="B5">
        <f t="array" ref="B5">SUMPRODUCT(('lista_vendite_per cliente'!$I$2:$I$25=CONCATENATE(4,A5))*'lista_vendite_per cliente'!$D$2:$D$25)</f>
        <v>10</v>
      </c>
    </row>
    <row r="6" spans="1:2" x14ac:dyDescent="0.2">
      <c r="A6" t="s">
        <v>6</v>
      </c>
      <c r="B6">
        <f t="array" ref="B6">SUMPRODUCT(('lista_vendite_per cliente'!$I$2:$I$25=CONCATENATE(4,A6))*'lista_vendite_per cliente'!$D$2:$D$25)</f>
        <v>0</v>
      </c>
    </row>
    <row r="8" spans="1:2" x14ac:dyDescent="0.2">
      <c r="B8" s="11" t="s">
        <v>57</v>
      </c>
    </row>
  </sheetData>
  <autoFilter ref="A1:B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Ruler="0" workbookViewId="0"/>
    <sheetView showRuler="0" workbookViewId="1"/>
  </sheetViews>
  <sheetFormatPr baseColWidth="10" defaultRowHeight="16" x14ac:dyDescent="0.2"/>
  <cols>
    <col min="3" max="3" width="20.5" customWidth="1"/>
  </cols>
  <sheetData>
    <row r="1" spans="1:3" x14ac:dyDescent="0.2">
      <c r="A1" t="s">
        <v>38</v>
      </c>
      <c r="B1" t="s">
        <v>0</v>
      </c>
      <c r="C1" t="s">
        <v>37</v>
      </c>
    </row>
    <row r="2" spans="1:3" x14ac:dyDescent="0.2">
      <c r="A2" t="str">
        <f>CONCATENATE(1,B2)</f>
        <v>1mele</v>
      </c>
      <c r="B2" t="s">
        <v>3</v>
      </c>
      <c r="C2">
        <f t="array" ref="C2">SUMPRODUCT(('lista_vendite_per cliente'!$I$2:$I$25=CONCATENATE(1,B2))*'lista_vendite_per cliente'!$D$2:$D$25)</f>
        <v>12</v>
      </c>
    </row>
    <row r="3" spans="1:3" x14ac:dyDescent="0.2">
      <c r="A3" t="str">
        <f t="shared" ref="A3:A6" si="0">CONCATENATE(1,B3)</f>
        <v>1pere</v>
      </c>
      <c r="B3" t="s">
        <v>4</v>
      </c>
      <c r="C3">
        <f t="array" ref="C3">SUMPRODUCT(('lista_vendite_per cliente'!$I$2:$I$25=A3)*'lista_vendite_per cliente'!$D$2:$D$25)</f>
        <v>0</v>
      </c>
    </row>
    <row r="4" spans="1:3" x14ac:dyDescent="0.2">
      <c r="A4" t="str">
        <f t="shared" si="0"/>
        <v>1arance</v>
      </c>
      <c r="B4" t="s">
        <v>5</v>
      </c>
      <c r="C4">
        <f t="array" ref="C4">SUMPRODUCT(('lista_vendite_per cliente'!$I$2:$I$25=A4)*'lista_vendite_per cliente'!$D$2:$D$25)</f>
        <v>6</v>
      </c>
    </row>
    <row r="5" spans="1:3" x14ac:dyDescent="0.2">
      <c r="A5" t="str">
        <f t="shared" si="0"/>
        <v>1kiwi</v>
      </c>
      <c r="B5" t="s">
        <v>7</v>
      </c>
      <c r="C5">
        <f t="array" ref="C5">SUMPRODUCT(('lista_vendite_per cliente'!$I$2:$I$25=A5)*'lista_vendite_per cliente'!$D$2:$D$25)</f>
        <v>0</v>
      </c>
    </row>
    <row r="6" spans="1:3" x14ac:dyDescent="0.2">
      <c r="A6" t="str">
        <f t="shared" si="0"/>
        <v>1limoni</v>
      </c>
      <c r="B6" t="s">
        <v>6</v>
      </c>
      <c r="C6">
        <f t="array" ref="C6">SUMPRODUCT(('lista_vendite_per cliente'!$I$2:$I$25=A6)*'lista_vendite_per cliente'!$D$2:$D$25)</f>
        <v>26</v>
      </c>
    </row>
    <row r="8" spans="1:3" x14ac:dyDescent="0.2">
      <c r="C8" t="s">
        <v>22</v>
      </c>
    </row>
  </sheetData>
  <autoFilter ref="B1:C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Ruler="0" workbookViewId="0"/>
    <sheetView showRuler="0" workbookViewId="1"/>
  </sheetViews>
  <sheetFormatPr baseColWidth="10" defaultRowHeight="16" x14ac:dyDescent="0.2"/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32</v>
      </c>
    </row>
    <row r="2" spans="1:5" x14ac:dyDescent="0.2">
      <c r="A2" t="str">
        <f>VLOOKUP(WEEKNUM(1),'lista_vendite_per cliente'!$A$2:$D$25,3,FALSE)</f>
        <v>iota</v>
      </c>
      <c r="B2">
        <f>VLOOKUP(WEEKNUM(1),'lista_vendite_per cliente'!$A$2:$D$25,4,FALSE)</f>
        <v>11</v>
      </c>
      <c r="C2" t="e">
        <f>VLOOKUP(WEEKNUM(1),'lista_vendite_per cliente'!$A$2:$D$25,5,FALSE)</f>
        <v>#REF!</v>
      </c>
      <c r="E2">
        <f>VLOOKUP(WEEKNUM(1),'lista_vendite_per cliente'!$A$2:$D$25,1,FALSE)</f>
        <v>1</v>
      </c>
    </row>
    <row r="3" spans="1:5" x14ac:dyDescent="0.2">
      <c r="A3" t="str">
        <f>VLOOKUP(WEEKNUM(1),'lista_vendite_per cliente'!$A$2:$D$25,3,FALSE)</f>
        <v>iota</v>
      </c>
      <c r="B3">
        <f>VLOOKUP(WEEKNUM(1),'lista_vendite_per cliente'!$A$2:$D$25,4,FALSE)</f>
        <v>11</v>
      </c>
      <c r="C3" t="e">
        <f>VLOOKUP(WEEKNUM(1),'lista_vendite_per cliente'!$A$2:$D$25,5,FALSE)</f>
        <v>#REF!</v>
      </c>
      <c r="E3">
        <f>VLOOKUP(WEEKNUM(1),'lista_vendite_per cliente'!$A$2:$D$25,1,FALSE)</f>
        <v>1</v>
      </c>
    </row>
    <row r="4" spans="1:5" x14ac:dyDescent="0.2">
      <c r="A4" t="str">
        <f>VLOOKUP(WEEKNUM(1),'lista_vendite_per cliente'!$A$2:$D$25,3,FALSE)</f>
        <v>iota</v>
      </c>
      <c r="B4">
        <f>VLOOKUP(WEEKNUM(1),'lista_vendite_per cliente'!$A$2:$D$25,4,FALSE)</f>
        <v>11</v>
      </c>
      <c r="C4" t="e">
        <f>VLOOKUP(WEEKNUM(1),'lista_vendite_per cliente'!$A$2:$D$25,5,FALSE)</f>
        <v>#REF!</v>
      </c>
      <c r="E4">
        <f>VLOOKUP(WEEKNUM(1),'lista_vendite_per cliente'!$A$2:$D$25,1,FALSE)</f>
        <v>1</v>
      </c>
    </row>
    <row r="5" spans="1:5" x14ac:dyDescent="0.2">
      <c r="A5" t="str">
        <f>VLOOKUP(WEEKNUM(1),'lista_vendite_per cliente'!$A$2:$D$25,3,FALSE)</f>
        <v>iota</v>
      </c>
      <c r="B5">
        <f>VLOOKUP(WEEKNUM(1),'lista_vendite_per cliente'!$A$2:$D$25,4,FALSE)</f>
        <v>11</v>
      </c>
      <c r="C5" t="e">
        <f>VLOOKUP(WEEKNUM(1),'lista_vendite_per cliente'!$A$2:$D$25,5,FALSE)</f>
        <v>#REF!</v>
      </c>
      <c r="E5">
        <f>VLOOKUP(WEEKNUM(1),'lista_vendite_per cliente'!$A$2:$D$25,1,FALSE)</f>
        <v>1</v>
      </c>
    </row>
  </sheetData>
  <conditionalFormatting sqref="A1">
    <cfRule type="containsText" dxfId="4" priority="1" operator="containsText" text="mele">
      <formula>NOT(ISERROR(SEARCH("mele",A1)))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tabSelected="1" showRuler="0" topLeftCell="A198" zoomScale="160" zoomScaleNormal="160" zoomScalePageLayoutView="160" workbookViewId="0">
      <selection activeCell="D182" sqref="D182"/>
    </sheetView>
    <sheetView showRuler="0" workbookViewId="1">
      <selection activeCell="I2" sqref="I2"/>
    </sheetView>
  </sheetViews>
  <sheetFormatPr baseColWidth="10" defaultRowHeight="16" x14ac:dyDescent="0.2"/>
  <sheetData>
    <row r="1" spans="1:9" s="1" customFormat="1" x14ac:dyDescent="0.2">
      <c r="A1" s="1" t="s">
        <v>32</v>
      </c>
      <c r="B1" s="1" t="s">
        <v>0</v>
      </c>
      <c r="C1" s="1" t="s">
        <v>1</v>
      </c>
      <c r="D1" s="1" t="s">
        <v>2</v>
      </c>
      <c r="E1" s="1" t="s">
        <v>21</v>
      </c>
      <c r="I1" s="1" t="s">
        <v>59</v>
      </c>
    </row>
    <row r="2" spans="1:9" x14ac:dyDescent="0.2">
      <c r="A2">
        <f>WEEKNUM(E2,2)</f>
        <v>1</v>
      </c>
      <c r="B2" t="s">
        <v>6</v>
      </c>
      <c r="C2" t="s">
        <v>13</v>
      </c>
      <c r="D2">
        <v>11</v>
      </c>
      <c r="E2" s="3">
        <v>43834</v>
      </c>
      <c r="I2" t="str">
        <f>CONCATENATE(A2,B2)</f>
        <v>1limoni</v>
      </c>
    </row>
    <row r="3" spans="1:9" x14ac:dyDescent="0.2">
      <c r="A3">
        <f>WEEKNUM(E3,2)</f>
        <v>1</v>
      </c>
      <c r="B3" t="s">
        <v>6</v>
      </c>
      <c r="C3" t="s">
        <v>29</v>
      </c>
      <c r="D3">
        <v>8</v>
      </c>
      <c r="E3" s="3">
        <v>43833</v>
      </c>
      <c r="I3" t="str">
        <f>CONCATENATE(A3,B3)</f>
        <v>1limoni</v>
      </c>
    </row>
    <row r="4" spans="1:9" x14ac:dyDescent="0.2">
      <c r="A4">
        <f>WEEKNUM(E4,2)</f>
        <v>1</v>
      </c>
      <c r="B4" t="s">
        <v>5</v>
      </c>
      <c r="C4" t="s">
        <v>27</v>
      </c>
      <c r="D4">
        <v>6</v>
      </c>
      <c r="E4" s="3">
        <v>43834</v>
      </c>
      <c r="I4" t="str">
        <f>CONCATENATE(A4,B4)</f>
        <v>1arance</v>
      </c>
    </row>
    <row r="5" spans="1:9" x14ac:dyDescent="0.2">
      <c r="A5">
        <f>WEEKNUM(E5,2)</f>
        <v>1</v>
      </c>
      <c r="B5" t="s">
        <v>3</v>
      </c>
      <c r="C5" t="s">
        <v>17</v>
      </c>
      <c r="D5">
        <v>5</v>
      </c>
      <c r="E5" s="3">
        <v>43833</v>
      </c>
      <c r="I5" t="str">
        <f>CONCATENATE(A5,B5)</f>
        <v>1mele</v>
      </c>
    </row>
    <row r="6" spans="1:9" x14ac:dyDescent="0.2">
      <c r="A6">
        <f>WEEKNUM(E6,2)</f>
        <v>1</v>
      </c>
      <c r="B6" t="s">
        <v>6</v>
      </c>
      <c r="C6" t="s">
        <v>28</v>
      </c>
      <c r="D6">
        <v>7</v>
      </c>
      <c r="E6" s="3">
        <v>43468</v>
      </c>
      <c r="I6" t="str">
        <f>CONCATENATE(A6,B6)</f>
        <v>1limoni</v>
      </c>
    </row>
    <row r="7" spans="1:9" x14ac:dyDescent="0.2">
      <c r="A7">
        <f>WEEKNUM(E7,2)</f>
        <v>1</v>
      </c>
      <c r="B7" t="s">
        <v>3</v>
      </c>
      <c r="C7" t="s">
        <v>14</v>
      </c>
      <c r="D7">
        <v>7</v>
      </c>
      <c r="E7" s="3">
        <v>43469</v>
      </c>
      <c r="I7" t="str">
        <f>CONCATENATE(A7,B7)</f>
        <v>1mele</v>
      </c>
    </row>
    <row r="8" spans="1:9" x14ac:dyDescent="0.2">
      <c r="A8">
        <f>WEEKNUM(E8,2)</f>
        <v>2</v>
      </c>
      <c r="B8" t="s">
        <v>7</v>
      </c>
      <c r="C8" t="s">
        <v>15</v>
      </c>
      <c r="D8">
        <v>8</v>
      </c>
      <c r="E8" s="3">
        <v>43475</v>
      </c>
      <c r="I8" t="str">
        <f>CONCATENATE(A8,B8)</f>
        <v>2kiwi</v>
      </c>
    </row>
    <row r="9" spans="1:9" x14ac:dyDescent="0.2">
      <c r="A9">
        <f>WEEKNUM(E9,2)</f>
        <v>2</v>
      </c>
      <c r="B9" t="s">
        <v>4</v>
      </c>
      <c r="C9" t="s">
        <v>26</v>
      </c>
      <c r="D9">
        <v>5</v>
      </c>
      <c r="E9" s="3">
        <v>43475</v>
      </c>
      <c r="I9" t="str">
        <f>CONCATENATE(A9,B9)</f>
        <v>2pere</v>
      </c>
    </row>
    <row r="10" spans="1:9" x14ac:dyDescent="0.2">
      <c r="A10">
        <f>WEEKNUM(E10,2)</f>
        <v>3</v>
      </c>
      <c r="B10" t="s">
        <v>3</v>
      </c>
      <c r="C10" t="s">
        <v>16</v>
      </c>
      <c r="D10">
        <v>900</v>
      </c>
      <c r="E10" s="3">
        <v>43482</v>
      </c>
      <c r="I10" t="str">
        <f>CONCATENATE(A10,B10)</f>
        <v>3mele</v>
      </c>
    </row>
    <row r="11" spans="1:9" x14ac:dyDescent="0.2">
      <c r="A11">
        <f>WEEKNUM(E11,2)</f>
        <v>3</v>
      </c>
      <c r="B11" t="s">
        <v>6</v>
      </c>
      <c r="C11" t="s">
        <v>12</v>
      </c>
      <c r="D11">
        <v>500</v>
      </c>
      <c r="E11" s="3">
        <v>43482</v>
      </c>
      <c r="I11" t="str">
        <f>CONCATENATE(A11,B11)</f>
        <v>3limoni</v>
      </c>
    </row>
    <row r="12" spans="1:9" x14ac:dyDescent="0.2">
      <c r="A12">
        <f>WEEKNUM(E12,2)</f>
        <v>3</v>
      </c>
      <c r="B12" t="s">
        <v>4</v>
      </c>
      <c r="C12" t="s">
        <v>9</v>
      </c>
      <c r="D12">
        <v>5</v>
      </c>
      <c r="E12" s="3">
        <v>43482</v>
      </c>
      <c r="I12" t="str">
        <f>CONCATENATE(A12,B12)</f>
        <v>3pere</v>
      </c>
    </row>
    <row r="13" spans="1:9" x14ac:dyDescent="0.2">
      <c r="A13">
        <f>WEEKNUM(E13,2)</f>
        <v>3</v>
      </c>
      <c r="B13" t="s">
        <v>3</v>
      </c>
      <c r="C13" t="s">
        <v>25</v>
      </c>
      <c r="D13">
        <v>8</v>
      </c>
      <c r="E13" s="3">
        <v>43482</v>
      </c>
      <c r="I13" t="str">
        <f>CONCATENATE(A13,B13)</f>
        <v>3mele</v>
      </c>
    </row>
    <row r="14" spans="1:9" x14ac:dyDescent="0.2">
      <c r="A14">
        <f>WEEKNUM(E14,2)</f>
        <v>4</v>
      </c>
      <c r="B14" t="s">
        <v>3</v>
      </c>
      <c r="C14" t="s">
        <v>15</v>
      </c>
      <c r="D14">
        <v>90</v>
      </c>
      <c r="E14" s="3">
        <v>43486</v>
      </c>
      <c r="I14" t="str">
        <f>CONCATENATE(A14,B14)</f>
        <v>4mele</v>
      </c>
    </row>
    <row r="15" spans="1:9" x14ac:dyDescent="0.2">
      <c r="A15">
        <f>WEEKNUM(E15,2)</f>
        <v>4</v>
      </c>
      <c r="B15" t="s">
        <v>7</v>
      </c>
      <c r="C15" t="s">
        <v>16</v>
      </c>
      <c r="D15">
        <v>10</v>
      </c>
      <c r="E15" s="3">
        <v>43486</v>
      </c>
      <c r="I15" t="str">
        <f>CONCATENATE(A15,B15)</f>
        <v>4kiwi</v>
      </c>
    </row>
    <row r="16" spans="1:9" x14ac:dyDescent="0.2">
      <c r="A16">
        <f>WEEKNUM(E16,2)</f>
        <v>4</v>
      </c>
      <c r="B16" t="s">
        <v>3</v>
      </c>
      <c r="C16" t="s">
        <v>10</v>
      </c>
      <c r="D16">
        <v>5</v>
      </c>
      <c r="E16" s="3">
        <v>43486</v>
      </c>
      <c r="I16" t="str">
        <f>CONCATENATE(A16,B16)</f>
        <v>4mele</v>
      </c>
    </row>
    <row r="17" spans="1:9" x14ac:dyDescent="0.2">
      <c r="A17">
        <f>WEEKNUM(E17,2)</f>
        <v>4</v>
      </c>
      <c r="B17" t="s">
        <v>5</v>
      </c>
      <c r="C17" t="s">
        <v>31</v>
      </c>
      <c r="D17">
        <v>44</v>
      </c>
      <c r="E17" s="3">
        <v>43486</v>
      </c>
      <c r="I17" t="str">
        <f>CONCATENATE(A17,B17)</f>
        <v>4arance</v>
      </c>
    </row>
    <row r="18" spans="1:9" x14ac:dyDescent="0.2">
      <c r="A18">
        <f>WEEKNUM(E18,2)</f>
        <v>18</v>
      </c>
      <c r="B18" t="s">
        <v>7</v>
      </c>
      <c r="C18" t="s">
        <v>30</v>
      </c>
      <c r="D18">
        <v>33</v>
      </c>
      <c r="E18" s="3">
        <v>43588</v>
      </c>
      <c r="I18" t="str">
        <f>CONCATENATE(A18,B18)</f>
        <v>18kiwi</v>
      </c>
    </row>
    <row r="19" spans="1:9" x14ac:dyDescent="0.2">
      <c r="A19">
        <f>WEEKNUM(E19,2)</f>
        <v>18</v>
      </c>
      <c r="B19" t="s">
        <v>6</v>
      </c>
      <c r="C19" t="s">
        <v>13</v>
      </c>
      <c r="D19">
        <v>80</v>
      </c>
      <c r="E19" s="3">
        <v>43588</v>
      </c>
      <c r="I19" t="str">
        <f>CONCATENATE(A19,B19)</f>
        <v>18limoni</v>
      </c>
    </row>
    <row r="20" spans="1:9" x14ac:dyDescent="0.2">
      <c r="A20">
        <f>WEEKNUM(E20,2)</f>
        <v>23</v>
      </c>
      <c r="B20" t="s">
        <v>6</v>
      </c>
      <c r="C20" t="s">
        <v>16</v>
      </c>
      <c r="D20">
        <v>200</v>
      </c>
      <c r="E20" s="3">
        <v>43622</v>
      </c>
      <c r="I20" t="str">
        <f>CONCATENATE(A20,B20)</f>
        <v>23limoni</v>
      </c>
    </row>
    <row r="21" spans="1:9" x14ac:dyDescent="0.2">
      <c r="A21">
        <f>WEEKNUM(E21,2)</f>
        <v>23</v>
      </c>
      <c r="B21" t="s">
        <v>5</v>
      </c>
      <c r="C21" t="s">
        <v>12</v>
      </c>
      <c r="D21">
        <v>5</v>
      </c>
      <c r="E21" s="3">
        <v>43622</v>
      </c>
      <c r="I21" t="str">
        <f>CONCATENATE(A21,B21)</f>
        <v>23arance</v>
      </c>
    </row>
    <row r="22" spans="1:9" x14ac:dyDescent="0.2">
      <c r="A22">
        <f>WEEKNUM(E22,2)</f>
        <v>37</v>
      </c>
      <c r="B22" t="s">
        <v>7</v>
      </c>
      <c r="C22" t="s">
        <v>13</v>
      </c>
      <c r="D22">
        <v>99</v>
      </c>
      <c r="E22" s="3">
        <v>43719</v>
      </c>
      <c r="I22" t="str">
        <f>CONCATENATE(A22,B22)</f>
        <v>37kiwi</v>
      </c>
    </row>
    <row r="23" spans="1:9" x14ac:dyDescent="0.2">
      <c r="A23">
        <f>WEEKNUM(E23,2)</f>
        <v>38</v>
      </c>
      <c r="B23" t="s">
        <v>3</v>
      </c>
      <c r="C23" t="s">
        <v>8</v>
      </c>
      <c r="D23">
        <v>10</v>
      </c>
      <c r="E23" s="3">
        <v>43728</v>
      </c>
      <c r="I23" t="str">
        <f>CONCATENATE(A23,B23)</f>
        <v>38mele</v>
      </c>
    </row>
    <row r="24" spans="1:9" x14ac:dyDescent="0.2">
      <c r="A24">
        <f>WEEKNUM(E24,2)</f>
        <v>45</v>
      </c>
      <c r="B24" t="s">
        <v>7</v>
      </c>
      <c r="C24" t="s">
        <v>14</v>
      </c>
      <c r="D24">
        <v>44</v>
      </c>
      <c r="E24" s="3">
        <v>43777</v>
      </c>
      <c r="I24" t="str">
        <f>CONCATENATE(A24,B24)</f>
        <v>45kiwi</v>
      </c>
    </row>
    <row r="25" spans="1:9" x14ac:dyDescent="0.2">
      <c r="A25">
        <f>WEEKNUM(E25,2)</f>
        <v>4</v>
      </c>
      <c r="B25" t="s">
        <v>4</v>
      </c>
      <c r="C25" t="s">
        <v>11</v>
      </c>
      <c r="D25">
        <v>8</v>
      </c>
      <c r="E25" s="6">
        <v>43487</v>
      </c>
      <c r="I25" t="str">
        <f>CONCATENATE(A25,B25)</f>
        <v>4pere</v>
      </c>
    </row>
    <row r="26" spans="1:9" x14ac:dyDescent="0.2">
      <c r="A26">
        <f t="shared" ref="A26:A89" si="0">WEEKNUM(E26,2)</f>
        <v>25</v>
      </c>
      <c r="B26" t="s">
        <v>6</v>
      </c>
      <c r="C26" t="s">
        <v>13</v>
      </c>
      <c r="D26">
        <v>11</v>
      </c>
      <c r="E26" s="6">
        <v>43638</v>
      </c>
      <c r="I26" t="str">
        <f t="shared" ref="I26:I89" si="1">CONCATENATE(A26,B26)</f>
        <v>25limoni</v>
      </c>
    </row>
    <row r="27" spans="1:9" x14ac:dyDescent="0.2">
      <c r="A27">
        <f t="shared" si="0"/>
        <v>6</v>
      </c>
      <c r="B27" t="s">
        <v>6</v>
      </c>
      <c r="C27" t="s">
        <v>29</v>
      </c>
      <c r="D27">
        <v>8</v>
      </c>
      <c r="E27" s="6">
        <v>43500</v>
      </c>
      <c r="I27" t="str">
        <f t="shared" si="1"/>
        <v>6limoni</v>
      </c>
    </row>
    <row r="28" spans="1:9" x14ac:dyDescent="0.2">
      <c r="A28">
        <f t="shared" si="0"/>
        <v>48</v>
      </c>
      <c r="B28" t="s">
        <v>5</v>
      </c>
      <c r="C28" t="s">
        <v>27</v>
      </c>
      <c r="D28">
        <v>6</v>
      </c>
      <c r="E28" s="6">
        <v>43797</v>
      </c>
      <c r="I28" t="str">
        <f t="shared" si="1"/>
        <v>48arance</v>
      </c>
    </row>
    <row r="29" spans="1:9" x14ac:dyDescent="0.2">
      <c r="A29">
        <f t="shared" si="0"/>
        <v>3</v>
      </c>
      <c r="B29" t="s">
        <v>3</v>
      </c>
      <c r="C29" t="s">
        <v>17</v>
      </c>
      <c r="D29">
        <v>5</v>
      </c>
      <c r="E29" s="6">
        <v>43485</v>
      </c>
      <c r="H29" s="6"/>
      <c r="I29" t="str">
        <f t="shared" si="1"/>
        <v>3mele</v>
      </c>
    </row>
    <row r="30" spans="1:9" x14ac:dyDescent="0.2">
      <c r="A30">
        <f t="shared" si="0"/>
        <v>43</v>
      </c>
      <c r="B30" t="s">
        <v>6</v>
      </c>
      <c r="C30" t="s">
        <v>28</v>
      </c>
      <c r="D30">
        <v>7</v>
      </c>
      <c r="E30" s="6">
        <v>43763</v>
      </c>
      <c r="H30" s="6"/>
      <c r="I30" t="str">
        <f t="shared" si="1"/>
        <v>43limoni</v>
      </c>
    </row>
    <row r="31" spans="1:9" x14ac:dyDescent="0.2">
      <c r="A31">
        <f t="shared" si="0"/>
        <v>25</v>
      </c>
      <c r="B31" t="s">
        <v>3</v>
      </c>
      <c r="C31" t="s">
        <v>14</v>
      </c>
      <c r="D31">
        <v>7</v>
      </c>
      <c r="E31" s="6">
        <v>43638</v>
      </c>
      <c r="H31" s="6"/>
      <c r="I31" t="str">
        <f t="shared" si="1"/>
        <v>25mele</v>
      </c>
    </row>
    <row r="32" spans="1:9" x14ac:dyDescent="0.2">
      <c r="A32">
        <f t="shared" si="0"/>
        <v>28</v>
      </c>
      <c r="B32" t="s">
        <v>7</v>
      </c>
      <c r="C32" t="s">
        <v>15</v>
      </c>
      <c r="D32">
        <v>8</v>
      </c>
      <c r="E32" s="6">
        <v>43660</v>
      </c>
      <c r="H32" s="6"/>
      <c r="I32" t="str">
        <f t="shared" si="1"/>
        <v>28kiwi</v>
      </c>
    </row>
    <row r="33" spans="1:9" x14ac:dyDescent="0.2">
      <c r="A33">
        <f t="shared" si="0"/>
        <v>6</v>
      </c>
      <c r="B33" t="s">
        <v>4</v>
      </c>
      <c r="C33" t="s">
        <v>26</v>
      </c>
      <c r="D33">
        <v>5</v>
      </c>
      <c r="E33" s="6">
        <v>43504</v>
      </c>
      <c r="I33" t="str">
        <f t="shared" si="1"/>
        <v>6pere</v>
      </c>
    </row>
    <row r="34" spans="1:9" x14ac:dyDescent="0.2">
      <c r="A34">
        <f t="shared" si="0"/>
        <v>45</v>
      </c>
      <c r="B34" t="s">
        <v>3</v>
      </c>
      <c r="C34" t="s">
        <v>16</v>
      </c>
      <c r="D34">
        <v>900</v>
      </c>
      <c r="E34" s="6">
        <v>43776</v>
      </c>
      <c r="I34" t="str">
        <f t="shared" si="1"/>
        <v>45mele</v>
      </c>
    </row>
    <row r="35" spans="1:9" x14ac:dyDescent="0.2">
      <c r="A35">
        <f t="shared" si="0"/>
        <v>51</v>
      </c>
      <c r="B35" t="s">
        <v>6</v>
      </c>
      <c r="C35" t="s">
        <v>12</v>
      </c>
      <c r="D35">
        <v>500</v>
      </c>
      <c r="E35" s="6">
        <v>43817</v>
      </c>
      <c r="I35" t="str">
        <f t="shared" si="1"/>
        <v>51limoni</v>
      </c>
    </row>
    <row r="36" spans="1:9" x14ac:dyDescent="0.2">
      <c r="A36">
        <f t="shared" si="0"/>
        <v>36</v>
      </c>
      <c r="B36" t="s">
        <v>4</v>
      </c>
      <c r="C36" t="s">
        <v>9</v>
      </c>
      <c r="D36">
        <v>5</v>
      </c>
      <c r="E36" s="6">
        <v>43713</v>
      </c>
      <c r="I36" t="str">
        <f t="shared" si="1"/>
        <v>36pere</v>
      </c>
    </row>
    <row r="37" spans="1:9" x14ac:dyDescent="0.2">
      <c r="A37">
        <f t="shared" si="0"/>
        <v>36</v>
      </c>
      <c r="B37" t="s">
        <v>3</v>
      </c>
      <c r="C37" t="s">
        <v>25</v>
      </c>
      <c r="D37">
        <v>8</v>
      </c>
      <c r="E37" s="6">
        <v>43711</v>
      </c>
      <c r="I37" t="str">
        <f t="shared" si="1"/>
        <v>36mele</v>
      </c>
    </row>
    <row r="38" spans="1:9" x14ac:dyDescent="0.2">
      <c r="A38">
        <f t="shared" si="0"/>
        <v>45</v>
      </c>
      <c r="B38" t="s">
        <v>3</v>
      </c>
      <c r="C38" t="s">
        <v>15</v>
      </c>
      <c r="D38">
        <v>90</v>
      </c>
      <c r="E38" s="6">
        <v>43778</v>
      </c>
      <c r="I38" t="str">
        <f t="shared" si="1"/>
        <v>45mele</v>
      </c>
    </row>
    <row r="39" spans="1:9" x14ac:dyDescent="0.2">
      <c r="A39">
        <f t="shared" si="0"/>
        <v>2</v>
      </c>
      <c r="B39" t="s">
        <v>7</v>
      </c>
      <c r="C39" t="s">
        <v>16</v>
      </c>
      <c r="D39">
        <v>80</v>
      </c>
      <c r="E39" s="6">
        <v>43473</v>
      </c>
      <c r="I39" t="str">
        <f t="shared" si="1"/>
        <v>2kiwi</v>
      </c>
    </row>
    <row r="40" spans="1:9" x14ac:dyDescent="0.2">
      <c r="A40">
        <f t="shared" si="0"/>
        <v>31</v>
      </c>
      <c r="B40" t="s">
        <v>6</v>
      </c>
      <c r="C40" t="s">
        <v>13</v>
      </c>
      <c r="D40">
        <v>200</v>
      </c>
      <c r="E40" s="6">
        <v>43680</v>
      </c>
      <c r="I40" t="str">
        <f t="shared" si="1"/>
        <v>31limoni</v>
      </c>
    </row>
    <row r="41" spans="1:9" x14ac:dyDescent="0.2">
      <c r="A41">
        <f t="shared" si="0"/>
        <v>17</v>
      </c>
      <c r="B41" t="s">
        <v>6</v>
      </c>
      <c r="C41" t="s">
        <v>29</v>
      </c>
      <c r="D41">
        <v>5</v>
      </c>
      <c r="E41" s="6">
        <v>43580</v>
      </c>
      <c r="I41" t="str">
        <f t="shared" si="1"/>
        <v>17limoni</v>
      </c>
    </row>
    <row r="42" spans="1:9" x14ac:dyDescent="0.2">
      <c r="A42">
        <f t="shared" si="0"/>
        <v>17</v>
      </c>
      <c r="B42" t="s">
        <v>5</v>
      </c>
      <c r="C42" t="s">
        <v>27</v>
      </c>
      <c r="D42">
        <v>99</v>
      </c>
      <c r="E42" s="6">
        <v>43579</v>
      </c>
      <c r="I42" t="str">
        <f t="shared" si="1"/>
        <v>17arance</v>
      </c>
    </row>
    <row r="43" spans="1:9" x14ac:dyDescent="0.2">
      <c r="A43">
        <f t="shared" si="0"/>
        <v>51</v>
      </c>
      <c r="B43" t="s">
        <v>3</v>
      </c>
      <c r="C43" t="s">
        <v>17</v>
      </c>
      <c r="D43">
        <v>10</v>
      </c>
      <c r="E43" s="6">
        <v>43821</v>
      </c>
      <c r="I43" t="str">
        <f t="shared" si="1"/>
        <v>51mele</v>
      </c>
    </row>
    <row r="44" spans="1:9" x14ac:dyDescent="0.2">
      <c r="A44">
        <f t="shared" si="0"/>
        <v>47</v>
      </c>
      <c r="B44" t="s">
        <v>6</v>
      </c>
      <c r="C44" t="s">
        <v>28</v>
      </c>
      <c r="D44">
        <v>44</v>
      </c>
      <c r="E44" s="6">
        <v>43787</v>
      </c>
      <c r="I44" t="str">
        <f t="shared" si="1"/>
        <v>47limoni</v>
      </c>
    </row>
    <row r="45" spans="1:9" x14ac:dyDescent="0.2">
      <c r="A45">
        <f t="shared" si="0"/>
        <v>31</v>
      </c>
      <c r="B45" t="s">
        <v>3</v>
      </c>
      <c r="C45" t="s">
        <v>14</v>
      </c>
      <c r="D45">
        <v>8</v>
      </c>
      <c r="E45" s="6">
        <v>43680</v>
      </c>
      <c r="I45" t="str">
        <f t="shared" si="1"/>
        <v>31mele</v>
      </c>
    </row>
    <row r="46" spans="1:9" x14ac:dyDescent="0.2">
      <c r="A46">
        <f t="shared" si="0"/>
        <v>14</v>
      </c>
      <c r="B46" t="s">
        <v>7</v>
      </c>
      <c r="C46" t="s">
        <v>15</v>
      </c>
      <c r="D46">
        <v>11</v>
      </c>
      <c r="E46" s="6">
        <v>43560</v>
      </c>
      <c r="I46" t="str">
        <f t="shared" si="1"/>
        <v>14kiwi</v>
      </c>
    </row>
    <row r="47" spans="1:9" x14ac:dyDescent="0.2">
      <c r="A47">
        <f t="shared" si="0"/>
        <v>30</v>
      </c>
      <c r="B47" t="s">
        <v>4</v>
      </c>
      <c r="C47" t="s">
        <v>26</v>
      </c>
      <c r="D47">
        <v>8</v>
      </c>
      <c r="E47" s="6">
        <v>43668</v>
      </c>
      <c r="I47" t="str">
        <f t="shared" si="1"/>
        <v>30pere</v>
      </c>
    </row>
    <row r="48" spans="1:9" x14ac:dyDescent="0.2">
      <c r="A48">
        <f t="shared" si="0"/>
        <v>52</v>
      </c>
      <c r="B48" t="s">
        <v>3</v>
      </c>
      <c r="C48" t="s">
        <v>16</v>
      </c>
      <c r="D48">
        <v>6</v>
      </c>
      <c r="E48" s="6">
        <v>43824</v>
      </c>
      <c r="I48" t="str">
        <f t="shared" si="1"/>
        <v>52mele</v>
      </c>
    </row>
    <row r="49" spans="1:9" x14ac:dyDescent="0.2">
      <c r="A49">
        <f t="shared" si="0"/>
        <v>18</v>
      </c>
      <c r="B49" t="s">
        <v>6</v>
      </c>
      <c r="C49" t="s">
        <v>12</v>
      </c>
      <c r="D49">
        <v>5</v>
      </c>
      <c r="E49" s="6">
        <v>43584</v>
      </c>
      <c r="I49" t="str">
        <f t="shared" si="1"/>
        <v>18limoni</v>
      </c>
    </row>
    <row r="50" spans="1:9" x14ac:dyDescent="0.2">
      <c r="A50">
        <f t="shared" si="0"/>
        <v>10</v>
      </c>
      <c r="B50" t="s">
        <v>4</v>
      </c>
      <c r="C50" t="s">
        <v>9</v>
      </c>
      <c r="D50">
        <v>80</v>
      </c>
      <c r="E50" s="6">
        <v>43534</v>
      </c>
      <c r="I50" t="str">
        <f t="shared" si="1"/>
        <v>10pere</v>
      </c>
    </row>
    <row r="51" spans="1:9" x14ac:dyDescent="0.2">
      <c r="A51">
        <f t="shared" si="0"/>
        <v>13</v>
      </c>
      <c r="B51" t="s">
        <v>3</v>
      </c>
      <c r="C51" t="s">
        <v>25</v>
      </c>
      <c r="D51">
        <v>200</v>
      </c>
      <c r="E51" s="6">
        <v>43554</v>
      </c>
      <c r="I51" t="str">
        <f t="shared" si="1"/>
        <v>13mele</v>
      </c>
    </row>
    <row r="52" spans="1:9" x14ac:dyDescent="0.2">
      <c r="A52">
        <f t="shared" si="0"/>
        <v>47</v>
      </c>
      <c r="B52" t="s">
        <v>3</v>
      </c>
      <c r="C52" t="s">
        <v>15</v>
      </c>
      <c r="D52">
        <v>5</v>
      </c>
      <c r="E52" s="6">
        <v>43792</v>
      </c>
      <c r="I52" t="str">
        <f t="shared" si="1"/>
        <v>47mele</v>
      </c>
    </row>
    <row r="53" spans="1:9" x14ac:dyDescent="0.2">
      <c r="A53">
        <f t="shared" si="0"/>
        <v>46</v>
      </c>
      <c r="B53" t="s">
        <v>7</v>
      </c>
      <c r="C53" t="s">
        <v>16</v>
      </c>
      <c r="D53">
        <v>99</v>
      </c>
      <c r="E53" s="6">
        <v>43780</v>
      </c>
      <c r="I53" t="str">
        <f t="shared" si="1"/>
        <v>46kiwi</v>
      </c>
    </row>
    <row r="54" spans="1:9" x14ac:dyDescent="0.2">
      <c r="A54">
        <f t="shared" si="0"/>
        <v>49</v>
      </c>
      <c r="B54" t="s">
        <v>6</v>
      </c>
      <c r="C54" t="s">
        <v>13</v>
      </c>
      <c r="D54">
        <v>10</v>
      </c>
      <c r="E54" s="6">
        <v>43807</v>
      </c>
      <c r="I54" t="str">
        <f t="shared" si="1"/>
        <v>49limoni</v>
      </c>
    </row>
    <row r="55" spans="1:9" x14ac:dyDescent="0.2">
      <c r="A55">
        <f t="shared" si="0"/>
        <v>35</v>
      </c>
      <c r="B55" t="s">
        <v>6</v>
      </c>
      <c r="C55" t="s">
        <v>29</v>
      </c>
      <c r="D55">
        <v>44</v>
      </c>
      <c r="E55" s="6">
        <v>43707</v>
      </c>
      <c r="I55" t="str">
        <f t="shared" si="1"/>
        <v>35limoni</v>
      </c>
    </row>
    <row r="56" spans="1:9" x14ac:dyDescent="0.2">
      <c r="A56">
        <f t="shared" si="0"/>
        <v>11</v>
      </c>
      <c r="B56" t="s">
        <v>5</v>
      </c>
      <c r="C56" t="s">
        <v>27</v>
      </c>
      <c r="D56">
        <v>8</v>
      </c>
      <c r="E56" s="6">
        <v>43537</v>
      </c>
      <c r="I56" t="str">
        <f t="shared" si="1"/>
        <v>11arance</v>
      </c>
    </row>
    <row r="57" spans="1:9" x14ac:dyDescent="0.2">
      <c r="A57">
        <f t="shared" si="0"/>
        <v>44</v>
      </c>
      <c r="B57" t="s">
        <v>3</v>
      </c>
      <c r="C57" t="s">
        <v>17</v>
      </c>
      <c r="D57">
        <v>11</v>
      </c>
      <c r="E57" s="6">
        <v>43771</v>
      </c>
      <c r="I57" t="str">
        <f t="shared" si="1"/>
        <v>44mele</v>
      </c>
    </row>
    <row r="58" spans="1:9" x14ac:dyDescent="0.2">
      <c r="A58">
        <f t="shared" si="0"/>
        <v>48</v>
      </c>
      <c r="B58" t="s">
        <v>6</v>
      </c>
      <c r="C58" t="s">
        <v>28</v>
      </c>
      <c r="D58">
        <v>8</v>
      </c>
      <c r="E58" s="6">
        <v>43795</v>
      </c>
      <c r="I58" t="str">
        <f t="shared" si="1"/>
        <v>48limoni</v>
      </c>
    </row>
    <row r="59" spans="1:9" x14ac:dyDescent="0.2">
      <c r="A59">
        <f t="shared" si="0"/>
        <v>34</v>
      </c>
      <c r="B59" t="s">
        <v>3</v>
      </c>
      <c r="C59" t="s">
        <v>14</v>
      </c>
      <c r="D59">
        <v>80</v>
      </c>
      <c r="E59" s="6">
        <v>43699</v>
      </c>
      <c r="I59" t="str">
        <f t="shared" si="1"/>
        <v>34mele</v>
      </c>
    </row>
    <row r="60" spans="1:9" x14ac:dyDescent="0.2">
      <c r="A60">
        <f t="shared" si="0"/>
        <v>33</v>
      </c>
      <c r="B60" t="s">
        <v>7</v>
      </c>
      <c r="C60" t="s">
        <v>15</v>
      </c>
      <c r="D60">
        <v>200</v>
      </c>
      <c r="E60" s="6">
        <v>43694</v>
      </c>
      <c r="I60" t="str">
        <f t="shared" si="1"/>
        <v>33kiwi</v>
      </c>
    </row>
    <row r="61" spans="1:9" x14ac:dyDescent="0.2">
      <c r="A61">
        <f t="shared" si="0"/>
        <v>6</v>
      </c>
      <c r="B61" t="s">
        <v>4</v>
      </c>
      <c r="C61" t="s">
        <v>26</v>
      </c>
      <c r="D61">
        <v>5</v>
      </c>
      <c r="E61" s="6">
        <v>43501</v>
      </c>
      <c r="I61" t="str">
        <f t="shared" si="1"/>
        <v>6pere</v>
      </c>
    </row>
    <row r="62" spans="1:9" x14ac:dyDescent="0.2">
      <c r="A62">
        <f t="shared" si="0"/>
        <v>11</v>
      </c>
      <c r="B62" t="s">
        <v>3</v>
      </c>
      <c r="C62" t="s">
        <v>16</v>
      </c>
      <c r="D62">
        <v>99</v>
      </c>
      <c r="E62" s="6">
        <v>43536</v>
      </c>
      <c r="I62" t="str">
        <f t="shared" si="1"/>
        <v>11mele</v>
      </c>
    </row>
    <row r="63" spans="1:9" x14ac:dyDescent="0.2">
      <c r="A63">
        <f t="shared" si="0"/>
        <v>19</v>
      </c>
      <c r="B63" t="s">
        <v>6</v>
      </c>
      <c r="C63" t="s">
        <v>12</v>
      </c>
      <c r="D63">
        <v>10</v>
      </c>
      <c r="E63" s="6">
        <v>43594</v>
      </c>
      <c r="I63" t="str">
        <f t="shared" si="1"/>
        <v>19limoni</v>
      </c>
    </row>
    <row r="64" spans="1:9" x14ac:dyDescent="0.2">
      <c r="A64">
        <f t="shared" si="0"/>
        <v>15</v>
      </c>
      <c r="B64" t="s">
        <v>4</v>
      </c>
      <c r="C64" t="s">
        <v>9</v>
      </c>
      <c r="D64">
        <v>44</v>
      </c>
      <c r="E64" s="6">
        <v>43568</v>
      </c>
      <c r="I64" t="str">
        <f t="shared" si="1"/>
        <v>15pere</v>
      </c>
    </row>
    <row r="65" spans="1:9" x14ac:dyDescent="0.2">
      <c r="A65">
        <f t="shared" si="0"/>
        <v>18</v>
      </c>
      <c r="B65" t="s">
        <v>3</v>
      </c>
      <c r="C65" t="s">
        <v>25</v>
      </c>
      <c r="D65">
        <v>8</v>
      </c>
      <c r="E65" s="6">
        <v>43586</v>
      </c>
      <c r="I65" t="str">
        <f t="shared" si="1"/>
        <v>18mele</v>
      </c>
    </row>
    <row r="66" spans="1:9" x14ac:dyDescent="0.2">
      <c r="A66">
        <f t="shared" si="0"/>
        <v>20</v>
      </c>
      <c r="B66" t="s">
        <v>3</v>
      </c>
      <c r="C66" t="s">
        <v>15</v>
      </c>
      <c r="D66">
        <v>11</v>
      </c>
      <c r="E66" s="6">
        <v>43599</v>
      </c>
      <c r="I66" t="str">
        <f t="shared" si="1"/>
        <v>20mele</v>
      </c>
    </row>
    <row r="67" spans="1:9" x14ac:dyDescent="0.2">
      <c r="A67">
        <f t="shared" si="0"/>
        <v>42</v>
      </c>
      <c r="B67" t="s">
        <v>7</v>
      </c>
      <c r="C67" t="s">
        <v>16</v>
      </c>
      <c r="D67">
        <v>8</v>
      </c>
      <c r="E67" s="6">
        <v>43753</v>
      </c>
      <c r="I67" t="str">
        <f t="shared" si="1"/>
        <v>42kiwi</v>
      </c>
    </row>
    <row r="68" spans="1:9" x14ac:dyDescent="0.2">
      <c r="A68">
        <f t="shared" si="0"/>
        <v>15</v>
      </c>
      <c r="B68" t="s">
        <v>6</v>
      </c>
      <c r="C68" t="s">
        <v>13</v>
      </c>
      <c r="D68">
        <v>6</v>
      </c>
      <c r="E68" s="6">
        <v>43568</v>
      </c>
      <c r="I68" t="str">
        <f t="shared" si="1"/>
        <v>15limoni</v>
      </c>
    </row>
    <row r="69" spans="1:9" x14ac:dyDescent="0.2">
      <c r="A69">
        <f t="shared" si="0"/>
        <v>32</v>
      </c>
      <c r="B69" t="s">
        <v>6</v>
      </c>
      <c r="C69" t="s">
        <v>29</v>
      </c>
      <c r="D69">
        <v>5</v>
      </c>
      <c r="E69" s="6">
        <v>43687</v>
      </c>
      <c r="I69" t="str">
        <f t="shared" si="1"/>
        <v>32limoni</v>
      </c>
    </row>
    <row r="70" spans="1:9" x14ac:dyDescent="0.2">
      <c r="A70">
        <f t="shared" si="0"/>
        <v>26</v>
      </c>
      <c r="B70" t="s">
        <v>5</v>
      </c>
      <c r="C70" t="s">
        <v>27</v>
      </c>
      <c r="D70">
        <v>7</v>
      </c>
      <c r="E70" s="6">
        <v>43642</v>
      </c>
      <c r="I70" t="str">
        <f t="shared" si="1"/>
        <v>26arance</v>
      </c>
    </row>
    <row r="71" spans="1:9" x14ac:dyDescent="0.2">
      <c r="A71">
        <f t="shared" si="0"/>
        <v>20</v>
      </c>
      <c r="B71" t="s">
        <v>3</v>
      </c>
      <c r="C71" t="s">
        <v>17</v>
      </c>
      <c r="D71">
        <v>500</v>
      </c>
      <c r="E71" s="6">
        <v>43599</v>
      </c>
      <c r="I71" t="str">
        <f t="shared" si="1"/>
        <v>20mele</v>
      </c>
    </row>
    <row r="72" spans="1:9" x14ac:dyDescent="0.2">
      <c r="A72">
        <f t="shared" si="0"/>
        <v>52</v>
      </c>
      <c r="B72" t="s">
        <v>6</v>
      </c>
      <c r="C72" t="s">
        <v>28</v>
      </c>
      <c r="D72">
        <v>5</v>
      </c>
      <c r="E72" s="6">
        <v>43828</v>
      </c>
      <c r="I72" t="str">
        <f t="shared" si="1"/>
        <v>52limoni</v>
      </c>
    </row>
    <row r="73" spans="1:9" x14ac:dyDescent="0.2">
      <c r="A73">
        <f t="shared" si="0"/>
        <v>6</v>
      </c>
      <c r="B73" t="s">
        <v>3</v>
      </c>
      <c r="C73" t="s">
        <v>14</v>
      </c>
      <c r="D73">
        <v>8</v>
      </c>
      <c r="E73" s="6">
        <v>43505</v>
      </c>
      <c r="I73" t="str">
        <f t="shared" si="1"/>
        <v>6mele</v>
      </c>
    </row>
    <row r="74" spans="1:9" x14ac:dyDescent="0.2">
      <c r="A74">
        <f t="shared" si="0"/>
        <v>7</v>
      </c>
      <c r="B74" t="s">
        <v>7</v>
      </c>
      <c r="C74" t="s">
        <v>15</v>
      </c>
      <c r="D74">
        <v>90</v>
      </c>
      <c r="E74" s="6">
        <v>43512</v>
      </c>
      <c r="I74" t="str">
        <f t="shared" si="1"/>
        <v>7kiwi</v>
      </c>
    </row>
    <row r="75" spans="1:9" x14ac:dyDescent="0.2">
      <c r="A75">
        <f t="shared" si="0"/>
        <v>44</v>
      </c>
      <c r="B75" t="s">
        <v>4</v>
      </c>
      <c r="C75" t="s">
        <v>26</v>
      </c>
      <c r="D75">
        <v>10</v>
      </c>
      <c r="E75" s="6">
        <v>43768</v>
      </c>
      <c r="I75" t="str">
        <f t="shared" si="1"/>
        <v>44pere</v>
      </c>
    </row>
    <row r="76" spans="1:9" x14ac:dyDescent="0.2">
      <c r="A76">
        <f t="shared" si="0"/>
        <v>43</v>
      </c>
      <c r="B76" t="s">
        <v>3</v>
      </c>
      <c r="C76" t="s">
        <v>16</v>
      </c>
      <c r="D76">
        <v>5</v>
      </c>
      <c r="E76" s="6">
        <v>43759</v>
      </c>
      <c r="I76" t="str">
        <f t="shared" si="1"/>
        <v>43mele</v>
      </c>
    </row>
    <row r="77" spans="1:9" x14ac:dyDescent="0.2">
      <c r="A77">
        <f t="shared" si="0"/>
        <v>30</v>
      </c>
      <c r="B77" t="s">
        <v>6</v>
      </c>
      <c r="C77" t="s">
        <v>12</v>
      </c>
      <c r="D77">
        <v>44</v>
      </c>
      <c r="E77" s="6">
        <v>43670</v>
      </c>
      <c r="I77" t="str">
        <f t="shared" si="1"/>
        <v>30limoni</v>
      </c>
    </row>
    <row r="78" spans="1:9" x14ac:dyDescent="0.2">
      <c r="A78">
        <f t="shared" si="0"/>
        <v>8</v>
      </c>
      <c r="B78" t="s">
        <v>4</v>
      </c>
      <c r="C78" t="s">
        <v>9</v>
      </c>
      <c r="D78">
        <v>33</v>
      </c>
      <c r="E78" s="6">
        <v>43519</v>
      </c>
      <c r="I78" t="str">
        <f t="shared" si="1"/>
        <v>8pere</v>
      </c>
    </row>
    <row r="79" spans="1:9" x14ac:dyDescent="0.2">
      <c r="A79">
        <f t="shared" si="0"/>
        <v>4</v>
      </c>
      <c r="B79" t="s">
        <v>3</v>
      </c>
      <c r="C79" t="s">
        <v>25</v>
      </c>
      <c r="D79">
        <v>80</v>
      </c>
      <c r="E79" s="6">
        <v>43490</v>
      </c>
      <c r="I79" t="str">
        <f t="shared" si="1"/>
        <v>4mele</v>
      </c>
    </row>
    <row r="80" spans="1:9" x14ac:dyDescent="0.2">
      <c r="A80">
        <f t="shared" si="0"/>
        <v>52</v>
      </c>
      <c r="B80" t="s">
        <v>3</v>
      </c>
      <c r="C80" t="s">
        <v>15</v>
      </c>
      <c r="D80">
        <v>200</v>
      </c>
      <c r="E80" s="6">
        <v>43824</v>
      </c>
      <c r="I80" t="str">
        <f t="shared" si="1"/>
        <v>52mele</v>
      </c>
    </row>
    <row r="81" spans="1:9" x14ac:dyDescent="0.2">
      <c r="A81">
        <f t="shared" si="0"/>
        <v>3</v>
      </c>
      <c r="B81" t="s">
        <v>7</v>
      </c>
      <c r="C81" t="s">
        <v>16</v>
      </c>
      <c r="D81">
        <v>5</v>
      </c>
      <c r="E81" s="6">
        <v>43483</v>
      </c>
      <c r="I81" t="str">
        <f t="shared" si="1"/>
        <v>3kiwi</v>
      </c>
    </row>
    <row r="82" spans="1:9" x14ac:dyDescent="0.2">
      <c r="A82">
        <f t="shared" si="0"/>
        <v>19</v>
      </c>
      <c r="B82" t="s">
        <v>6</v>
      </c>
      <c r="C82" t="s">
        <v>13</v>
      </c>
      <c r="D82">
        <v>99</v>
      </c>
      <c r="E82" s="6">
        <v>43591</v>
      </c>
      <c r="I82" t="str">
        <f t="shared" si="1"/>
        <v>19limoni</v>
      </c>
    </row>
    <row r="83" spans="1:9" x14ac:dyDescent="0.2">
      <c r="A83">
        <f t="shared" si="0"/>
        <v>52</v>
      </c>
      <c r="B83" t="s">
        <v>6</v>
      </c>
      <c r="C83" t="s">
        <v>29</v>
      </c>
      <c r="D83">
        <v>10</v>
      </c>
      <c r="E83" s="6">
        <v>43824</v>
      </c>
      <c r="I83" t="str">
        <f t="shared" si="1"/>
        <v>52limoni</v>
      </c>
    </row>
    <row r="84" spans="1:9" x14ac:dyDescent="0.2">
      <c r="A84">
        <f t="shared" si="0"/>
        <v>44</v>
      </c>
      <c r="B84" t="s">
        <v>5</v>
      </c>
      <c r="C84" t="s">
        <v>27</v>
      </c>
      <c r="D84">
        <v>44</v>
      </c>
      <c r="E84" s="6">
        <v>43771</v>
      </c>
      <c r="I84" t="str">
        <f t="shared" si="1"/>
        <v>44arance</v>
      </c>
    </row>
    <row r="85" spans="1:9" x14ac:dyDescent="0.2">
      <c r="A85">
        <f t="shared" si="0"/>
        <v>51</v>
      </c>
      <c r="B85" t="s">
        <v>3</v>
      </c>
      <c r="C85" t="s">
        <v>17</v>
      </c>
      <c r="D85">
        <v>8</v>
      </c>
      <c r="E85" s="6">
        <v>43818</v>
      </c>
      <c r="I85" t="str">
        <f t="shared" si="1"/>
        <v>51mele</v>
      </c>
    </row>
    <row r="86" spans="1:9" x14ac:dyDescent="0.2">
      <c r="A86">
        <f t="shared" si="0"/>
        <v>37</v>
      </c>
      <c r="B86" t="s">
        <v>6</v>
      </c>
      <c r="C86" t="s">
        <v>28</v>
      </c>
      <c r="D86">
        <v>11</v>
      </c>
      <c r="E86" s="6">
        <v>43720</v>
      </c>
      <c r="I86" t="str">
        <f t="shared" si="1"/>
        <v>37limoni</v>
      </c>
    </row>
    <row r="87" spans="1:9" x14ac:dyDescent="0.2">
      <c r="A87">
        <f t="shared" si="0"/>
        <v>16</v>
      </c>
      <c r="B87" t="s">
        <v>3</v>
      </c>
      <c r="C87" t="s">
        <v>14</v>
      </c>
      <c r="D87">
        <v>8</v>
      </c>
      <c r="E87" s="6">
        <v>43572</v>
      </c>
      <c r="I87" t="str">
        <f t="shared" si="1"/>
        <v>16mele</v>
      </c>
    </row>
    <row r="88" spans="1:9" x14ac:dyDescent="0.2">
      <c r="A88">
        <f t="shared" si="0"/>
        <v>30</v>
      </c>
      <c r="B88" t="s">
        <v>7</v>
      </c>
      <c r="C88" t="s">
        <v>15</v>
      </c>
      <c r="D88">
        <v>6</v>
      </c>
      <c r="E88" s="6">
        <v>43669</v>
      </c>
      <c r="I88" t="str">
        <f t="shared" si="1"/>
        <v>30kiwi</v>
      </c>
    </row>
    <row r="89" spans="1:9" x14ac:dyDescent="0.2">
      <c r="A89">
        <f t="shared" si="0"/>
        <v>9</v>
      </c>
      <c r="B89" t="s">
        <v>4</v>
      </c>
      <c r="C89" t="s">
        <v>26</v>
      </c>
      <c r="D89">
        <v>5</v>
      </c>
      <c r="E89" s="6">
        <v>43524</v>
      </c>
      <c r="I89" t="str">
        <f t="shared" si="1"/>
        <v>9pere</v>
      </c>
    </row>
    <row r="90" spans="1:9" x14ac:dyDescent="0.2">
      <c r="A90">
        <f t="shared" ref="A90:A153" si="2">WEEKNUM(E90,2)</f>
        <v>52</v>
      </c>
      <c r="B90" t="s">
        <v>3</v>
      </c>
      <c r="C90" t="s">
        <v>16</v>
      </c>
      <c r="D90">
        <v>7</v>
      </c>
      <c r="E90" s="6">
        <v>43827</v>
      </c>
      <c r="I90" t="str">
        <f t="shared" ref="I90:I153" si="3">CONCATENATE(A90,B90)</f>
        <v>52mele</v>
      </c>
    </row>
    <row r="91" spans="1:9" x14ac:dyDescent="0.2">
      <c r="A91">
        <f t="shared" si="2"/>
        <v>52</v>
      </c>
      <c r="B91" t="s">
        <v>6</v>
      </c>
      <c r="C91" t="s">
        <v>12</v>
      </c>
      <c r="D91">
        <v>7</v>
      </c>
      <c r="E91" s="6">
        <v>43823</v>
      </c>
      <c r="I91" t="str">
        <f t="shared" si="3"/>
        <v>52limoni</v>
      </c>
    </row>
    <row r="92" spans="1:9" x14ac:dyDescent="0.2">
      <c r="A92">
        <f t="shared" si="2"/>
        <v>22</v>
      </c>
      <c r="B92" t="s">
        <v>4</v>
      </c>
      <c r="C92" t="s">
        <v>9</v>
      </c>
      <c r="D92">
        <v>8</v>
      </c>
      <c r="E92" s="6">
        <v>43617</v>
      </c>
      <c r="I92" t="str">
        <f t="shared" si="3"/>
        <v>22pere</v>
      </c>
    </row>
    <row r="93" spans="1:9" x14ac:dyDescent="0.2">
      <c r="A93">
        <f t="shared" si="2"/>
        <v>4</v>
      </c>
      <c r="B93" t="s">
        <v>3</v>
      </c>
      <c r="C93" t="s">
        <v>25</v>
      </c>
      <c r="D93">
        <v>5</v>
      </c>
      <c r="E93" s="6">
        <v>43487</v>
      </c>
      <c r="I93" t="str">
        <f t="shared" si="3"/>
        <v>4mele</v>
      </c>
    </row>
    <row r="94" spans="1:9" x14ac:dyDescent="0.2">
      <c r="A94">
        <f t="shared" si="2"/>
        <v>5</v>
      </c>
      <c r="B94" t="s">
        <v>3</v>
      </c>
      <c r="C94" t="s">
        <v>15</v>
      </c>
      <c r="D94">
        <v>900</v>
      </c>
      <c r="E94" s="6">
        <v>43498</v>
      </c>
      <c r="I94" t="str">
        <f t="shared" si="3"/>
        <v>5mele</v>
      </c>
    </row>
    <row r="95" spans="1:9" x14ac:dyDescent="0.2">
      <c r="A95">
        <f t="shared" si="2"/>
        <v>14</v>
      </c>
      <c r="B95" t="s">
        <v>7</v>
      </c>
      <c r="C95" t="s">
        <v>16</v>
      </c>
      <c r="D95">
        <v>500</v>
      </c>
      <c r="E95" s="6">
        <v>43557</v>
      </c>
      <c r="I95" t="str">
        <f t="shared" si="3"/>
        <v>14kiwi</v>
      </c>
    </row>
    <row r="96" spans="1:9" x14ac:dyDescent="0.2">
      <c r="A96">
        <f t="shared" si="2"/>
        <v>18</v>
      </c>
      <c r="B96" t="s">
        <v>6</v>
      </c>
      <c r="C96" t="s">
        <v>13</v>
      </c>
      <c r="D96">
        <v>5</v>
      </c>
      <c r="E96" s="6">
        <v>43585</v>
      </c>
      <c r="I96" t="str">
        <f t="shared" si="3"/>
        <v>18limoni</v>
      </c>
    </row>
    <row r="97" spans="1:9" x14ac:dyDescent="0.2">
      <c r="A97">
        <f t="shared" si="2"/>
        <v>14</v>
      </c>
      <c r="B97" t="s">
        <v>6</v>
      </c>
      <c r="C97" t="s">
        <v>29</v>
      </c>
      <c r="D97">
        <v>8</v>
      </c>
      <c r="E97" s="6">
        <v>43557</v>
      </c>
      <c r="I97" t="str">
        <f t="shared" si="3"/>
        <v>14limoni</v>
      </c>
    </row>
    <row r="98" spans="1:9" x14ac:dyDescent="0.2">
      <c r="A98">
        <f t="shared" si="2"/>
        <v>5</v>
      </c>
      <c r="B98" s="8" t="s">
        <v>3</v>
      </c>
      <c r="C98" t="s">
        <v>27</v>
      </c>
      <c r="D98">
        <v>90</v>
      </c>
      <c r="E98" s="6">
        <v>43496</v>
      </c>
      <c r="I98" t="str">
        <f t="shared" si="3"/>
        <v>5mele</v>
      </c>
    </row>
    <row r="99" spans="1:9" x14ac:dyDescent="0.2">
      <c r="A99">
        <f t="shared" si="2"/>
        <v>16</v>
      </c>
      <c r="B99" s="4" t="s">
        <v>6</v>
      </c>
      <c r="C99" t="s">
        <v>17</v>
      </c>
      <c r="D99">
        <v>80</v>
      </c>
      <c r="E99" s="6">
        <v>43572</v>
      </c>
      <c r="I99" t="str">
        <f t="shared" si="3"/>
        <v>16limoni</v>
      </c>
    </row>
    <row r="100" spans="1:9" x14ac:dyDescent="0.2">
      <c r="A100">
        <f t="shared" si="2"/>
        <v>18</v>
      </c>
      <c r="B100" s="8" t="s">
        <v>3</v>
      </c>
      <c r="C100" t="s">
        <v>28</v>
      </c>
      <c r="D100">
        <v>200</v>
      </c>
      <c r="E100" s="6">
        <v>43587</v>
      </c>
      <c r="I100" t="str">
        <f t="shared" si="3"/>
        <v>18mele</v>
      </c>
    </row>
    <row r="101" spans="1:9" x14ac:dyDescent="0.2">
      <c r="A101">
        <f t="shared" si="2"/>
        <v>18</v>
      </c>
      <c r="B101" s="4" t="s">
        <v>7</v>
      </c>
      <c r="C101" t="s">
        <v>14</v>
      </c>
      <c r="D101">
        <v>5</v>
      </c>
      <c r="E101" s="6">
        <v>43585</v>
      </c>
      <c r="I101" t="str">
        <f t="shared" si="3"/>
        <v>18kiwi</v>
      </c>
    </row>
    <row r="102" spans="1:9" x14ac:dyDescent="0.2">
      <c r="A102">
        <f t="shared" si="2"/>
        <v>48</v>
      </c>
      <c r="B102" s="4" t="s">
        <v>4</v>
      </c>
      <c r="C102" t="s">
        <v>15</v>
      </c>
      <c r="D102">
        <v>99</v>
      </c>
      <c r="E102" s="6">
        <v>43799</v>
      </c>
      <c r="I102" t="str">
        <f t="shared" si="3"/>
        <v>48pere</v>
      </c>
    </row>
    <row r="103" spans="1:9" x14ac:dyDescent="0.2">
      <c r="A103">
        <f t="shared" si="2"/>
        <v>43</v>
      </c>
      <c r="B103" s="8" t="s">
        <v>3</v>
      </c>
      <c r="C103" t="s">
        <v>26</v>
      </c>
      <c r="D103">
        <v>10</v>
      </c>
      <c r="E103" s="6">
        <v>43764</v>
      </c>
      <c r="I103" t="str">
        <f t="shared" si="3"/>
        <v>43mele</v>
      </c>
    </row>
    <row r="104" spans="1:9" x14ac:dyDescent="0.2">
      <c r="A104">
        <f t="shared" si="2"/>
        <v>13</v>
      </c>
      <c r="B104" s="4" t="s">
        <v>6</v>
      </c>
      <c r="C104" t="s">
        <v>16</v>
      </c>
      <c r="D104">
        <v>44</v>
      </c>
      <c r="E104" s="6">
        <v>43551</v>
      </c>
      <c r="I104" t="str">
        <f t="shared" si="3"/>
        <v>13limoni</v>
      </c>
    </row>
    <row r="105" spans="1:9" x14ac:dyDescent="0.2">
      <c r="A105">
        <f t="shared" si="2"/>
        <v>16</v>
      </c>
      <c r="B105" s="4" t="s">
        <v>4</v>
      </c>
      <c r="C105" t="s">
        <v>12</v>
      </c>
      <c r="D105">
        <v>8</v>
      </c>
      <c r="E105" s="6">
        <v>43575</v>
      </c>
      <c r="I105" t="str">
        <f t="shared" si="3"/>
        <v>16pere</v>
      </c>
    </row>
    <row r="106" spans="1:9" x14ac:dyDescent="0.2">
      <c r="A106">
        <f t="shared" si="2"/>
        <v>9</v>
      </c>
      <c r="B106" s="8" t="s">
        <v>3</v>
      </c>
      <c r="C106" t="s">
        <v>9</v>
      </c>
      <c r="D106">
        <v>11</v>
      </c>
      <c r="E106" s="6">
        <v>43526</v>
      </c>
      <c r="I106" t="str">
        <f t="shared" si="3"/>
        <v>9mele</v>
      </c>
    </row>
    <row r="107" spans="1:9" x14ac:dyDescent="0.2">
      <c r="A107">
        <f t="shared" si="2"/>
        <v>40</v>
      </c>
      <c r="B107" s="8" t="s">
        <v>3</v>
      </c>
      <c r="C107" t="s">
        <v>25</v>
      </c>
      <c r="D107">
        <v>8</v>
      </c>
      <c r="E107" s="6">
        <v>43742</v>
      </c>
      <c r="I107" t="str">
        <f t="shared" si="3"/>
        <v>40mele</v>
      </c>
    </row>
    <row r="108" spans="1:9" x14ac:dyDescent="0.2">
      <c r="A108">
        <f t="shared" si="2"/>
        <v>15</v>
      </c>
      <c r="B108" s="4" t="s">
        <v>7</v>
      </c>
      <c r="C108" t="s">
        <v>15</v>
      </c>
      <c r="D108">
        <v>6</v>
      </c>
      <c r="E108" s="6">
        <v>43569</v>
      </c>
      <c r="I108" t="str">
        <f t="shared" si="3"/>
        <v>15kiwi</v>
      </c>
    </row>
    <row r="109" spans="1:9" x14ac:dyDescent="0.2">
      <c r="A109">
        <f t="shared" si="2"/>
        <v>26</v>
      </c>
      <c r="B109" s="4" t="s">
        <v>6</v>
      </c>
      <c r="C109" t="s">
        <v>16</v>
      </c>
      <c r="D109">
        <v>5</v>
      </c>
      <c r="E109" s="6">
        <v>43640</v>
      </c>
      <c r="I109" t="str">
        <f t="shared" si="3"/>
        <v>26limoni</v>
      </c>
    </row>
    <row r="110" spans="1:9" x14ac:dyDescent="0.2">
      <c r="A110">
        <f t="shared" si="2"/>
        <v>14</v>
      </c>
      <c r="B110" s="4" t="s">
        <v>6</v>
      </c>
      <c r="C110" t="s">
        <v>13</v>
      </c>
      <c r="D110">
        <v>80</v>
      </c>
      <c r="E110" s="6">
        <v>43562</v>
      </c>
      <c r="I110" t="str">
        <f t="shared" si="3"/>
        <v>14limoni</v>
      </c>
    </row>
    <row r="111" spans="1:9" x14ac:dyDescent="0.2">
      <c r="A111">
        <f t="shared" si="2"/>
        <v>7</v>
      </c>
      <c r="B111" s="4" t="s">
        <v>5</v>
      </c>
      <c r="C111" t="s">
        <v>29</v>
      </c>
      <c r="D111">
        <v>200</v>
      </c>
      <c r="E111" s="6">
        <v>43507</v>
      </c>
      <c r="I111" t="str">
        <f t="shared" si="3"/>
        <v>7arance</v>
      </c>
    </row>
    <row r="112" spans="1:9" x14ac:dyDescent="0.2">
      <c r="A112">
        <f t="shared" si="2"/>
        <v>19</v>
      </c>
      <c r="B112" s="8" t="s">
        <v>3</v>
      </c>
      <c r="C112" t="s">
        <v>27</v>
      </c>
      <c r="D112">
        <v>5</v>
      </c>
      <c r="E112" s="6">
        <v>43596</v>
      </c>
      <c r="I112" t="str">
        <f t="shared" si="3"/>
        <v>19mele</v>
      </c>
    </row>
    <row r="113" spans="1:9" x14ac:dyDescent="0.2">
      <c r="A113">
        <f t="shared" si="2"/>
        <v>5</v>
      </c>
      <c r="B113" s="4" t="s">
        <v>6</v>
      </c>
      <c r="C113" t="s">
        <v>17</v>
      </c>
      <c r="D113">
        <v>99</v>
      </c>
      <c r="E113" s="6">
        <v>43499</v>
      </c>
      <c r="I113" t="str">
        <f t="shared" si="3"/>
        <v>5limoni</v>
      </c>
    </row>
    <row r="114" spans="1:9" x14ac:dyDescent="0.2">
      <c r="A114">
        <f t="shared" si="2"/>
        <v>51</v>
      </c>
      <c r="B114" s="8" t="s">
        <v>3</v>
      </c>
      <c r="C114" t="s">
        <v>28</v>
      </c>
      <c r="D114">
        <v>10</v>
      </c>
      <c r="E114" s="6">
        <v>43816</v>
      </c>
      <c r="I114" t="str">
        <f t="shared" si="3"/>
        <v>51mele</v>
      </c>
    </row>
    <row r="115" spans="1:9" x14ac:dyDescent="0.2">
      <c r="A115">
        <f t="shared" si="2"/>
        <v>33</v>
      </c>
      <c r="B115" s="4" t="s">
        <v>7</v>
      </c>
      <c r="C115" t="s">
        <v>14</v>
      </c>
      <c r="D115">
        <v>500</v>
      </c>
      <c r="E115" s="6">
        <v>43692</v>
      </c>
      <c r="I115" t="str">
        <f t="shared" si="3"/>
        <v>33kiwi</v>
      </c>
    </row>
    <row r="116" spans="1:9" x14ac:dyDescent="0.2">
      <c r="A116">
        <f t="shared" si="2"/>
        <v>31</v>
      </c>
      <c r="B116" t="s">
        <v>4</v>
      </c>
      <c r="C116" t="s">
        <v>15</v>
      </c>
      <c r="D116">
        <v>5</v>
      </c>
      <c r="E116" s="6">
        <v>43677</v>
      </c>
      <c r="I116" t="str">
        <f t="shared" si="3"/>
        <v>31pere</v>
      </c>
    </row>
    <row r="117" spans="1:9" x14ac:dyDescent="0.2">
      <c r="A117">
        <f t="shared" si="2"/>
        <v>51</v>
      </c>
      <c r="B117" t="s">
        <v>3</v>
      </c>
      <c r="C117" t="s">
        <v>26</v>
      </c>
      <c r="D117">
        <v>8</v>
      </c>
      <c r="E117" s="6">
        <v>43817</v>
      </c>
      <c r="I117" t="str">
        <f t="shared" si="3"/>
        <v>51mele</v>
      </c>
    </row>
    <row r="118" spans="1:9" x14ac:dyDescent="0.2">
      <c r="A118">
        <f t="shared" si="2"/>
        <v>51</v>
      </c>
      <c r="B118" t="s">
        <v>6</v>
      </c>
      <c r="C118" t="s">
        <v>16</v>
      </c>
      <c r="D118">
        <v>90</v>
      </c>
      <c r="E118" s="6">
        <v>43815</v>
      </c>
      <c r="I118" t="str">
        <f t="shared" si="3"/>
        <v>51limoni</v>
      </c>
    </row>
    <row r="119" spans="1:9" x14ac:dyDescent="0.2">
      <c r="A119">
        <f t="shared" si="2"/>
        <v>46</v>
      </c>
      <c r="B119" t="s">
        <v>4</v>
      </c>
      <c r="C119" t="s">
        <v>12</v>
      </c>
      <c r="D119">
        <v>10</v>
      </c>
      <c r="E119" s="6">
        <v>43785</v>
      </c>
      <c r="I119" t="str">
        <f t="shared" si="3"/>
        <v>46pere</v>
      </c>
    </row>
    <row r="120" spans="1:9" x14ac:dyDescent="0.2">
      <c r="A120">
        <f t="shared" si="2"/>
        <v>31</v>
      </c>
      <c r="B120" t="s">
        <v>3</v>
      </c>
      <c r="C120" t="s">
        <v>9</v>
      </c>
      <c r="D120">
        <v>5</v>
      </c>
      <c r="E120" s="6">
        <v>43676</v>
      </c>
      <c r="I120" t="str">
        <f t="shared" si="3"/>
        <v>31mele</v>
      </c>
    </row>
    <row r="121" spans="1:9" x14ac:dyDescent="0.2">
      <c r="A121">
        <f t="shared" si="2"/>
        <v>27</v>
      </c>
      <c r="B121" t="s">
        <v>3</v>
      </c>
      <c r="C121" t="s">
        <v>25</v>
      </c>
      <c r="D121">
        <v>44</v>
      </c>
      <c r="E121" s="6">
        <v>43651</v>
      </c>
      <c r="I121" t="str">
        <f t="shared" si="3"/>
        <v>27mele</v>
      </c>
    </row>
    <row r="122" spans="1:9" x14ac:dyDescent="0.2">
      <c r="A122">
        <f t="shared" si="2"/>
        <v>35</v>
      </c>
      <c r="B122" t="s">
        <v>7</v>
      </c>
      <c r="C122" t="s">
        <v>15</v>
      </c>
      <c r="D122">
        <v>33</v>
      </c>
      <c r="E122" s="6">
        <v>43707</v>
      </c>
      <c r="I122" t="str">
        <f t="shared" si="3"/>
        <v>35kiwi</v>
      </c>
    </row>
    <row r="123" spans="1:9" x14ac:dyDescent="0.2">
      <c r="A123">
        <f t="shared" si="2"/>
        <v>9</v>
      </c>
      <c r="B123" s="4" t="s">
        <v>6</v>
      </c>
      <c r="C123" t="s">
        <v>16</v>
      </c>
      <c r="D123">
        <v>80</v>
      </c>
      <c r="E123" s="6">
        <v>43527</v>
      </c>
      <c r="I123" t="str">
        <f t="shared" si="3"/>
        <v>9limoni</v>
      </c>
    </row>
    <row r="124" spans="1:9" x14ac:dyDescent="0.2">
      <c r="A124">
        <f t="shared" si="2"/>
        <v>5</v>
      </c>
      <c r="B124" s="4" t="s">
        <v>6</v>
      </c>
      <c r="C124" s="4" t="s">
        <v>13</v>
      </c>
      <c r="D124" s="4">
        <v>11</v>
      </c>
      <c r="E124" s="7">
        <v>43497</v>
      </c>
      <c r="I124" t="str">
        <f t="shared" si="3"/>
        <v>5limoni</v>
      </c>
    </row>
    <row r="125" spans="1:9" x14ac:dyDescent="0.2">
      <c r="A125">
        <f t="shared" si="2"/>
        <v>49</v>
      </c>
      <c r="B125" s="4" t="s">
        <v>5</v>
      </c>
      <c r="C125" s="4" t="s">
        <v>29</v>
      </c>
      <c r="D125" s="4">
        <v>8</v>
      </c>
      <c r="E125" s="7">
        <v>43807</v>
      </c>
      <c r="I125" t="str">
        <f t="shared" si="3"/>
        <v>49arance</v>
      </c>
    </row>
    <row r="126" spans="1:9" x14ac:dyDescent="0.2">
      <c r="A126">
        <f t="shared" si="2"/>
        <v>23</v>
      </c>
      <c r="B126" s="8" t="s">
        <v>3</v>
      </c>
      <c r="C126" s="4" t="s">
        <v>27</v>
      </c>
      <c r="D126" s="4">
        <v>6</v>
      </c>
      <c r="E126" s="7">
        <v>43625</v>
      </c>
      <c r="I126" t="str">
        <f t="shared" si="3"/>
        <v>23mele</v>
      </c>
    </row>
    <row r="127" spans="1:9" x14ac:dyDescent="0.2">
      <c r="A127">
        <f t="shared" si="2"/>
        <v>46</v>
      </c>
      <c r="B127" s="4" t="s">
        <v>6</v>
      </c>
      <c r="C127" s="4" t="s">
        <v>17</v>
      </c>
      <c r="D127" s="4">
        <v>5</v>
      </c>
      <c r="E127" s="7">
        <v>43781</v>
      </c>
      <c r="I127" t="str">
        <f t="shared" si="3"/>
        <v>46limoni</v>
      </c>
    </row>
    <row r="128" spans="1:9" x14ac:dyDescent="0.2">
      <c r="A128">
        <f t="shared" si="2"/>
        <v>43</v>
      </c>
      <c r="B128" s="4" t="s">
        <v>6</v>
      </c>
      <c r="C128" s="4" t="s">
        <v>28</v>
      </c>
      <c r="D128" s="4">
        <v>7</v>
      </c>
      <c r="E128" s="7">
        <v>43760</v>
      </c>
      <c r="I128" t="str">
        <f t="shared" si="3"/>
        <v>43limoni</v>
      </c>
    </row>
    <row r="129" spans="1:9" x14ac:dyDescent="0.2">
      <c r="A129">
        <f t="shared" si="2"/>
        <v>46</v>
      </c>
      <c r="B129" s="8" t="s">
        <v>3</v>
      </c>
      <c r="C129" s="4" t="s">
        <v>14</v>
      </c>
      <c r="D129" s="4">
        <v>7</v>
      </c>
      <c r="E129" s="7">
        <v>43780</v>
      </c>
      <c r="I129" t="str">
        <f t="shared" si="3"/>
        <v>46mele</v>
      </c>
    </row>
    <row r="130" spans="1:9" x14ac:dyDescent="0.2">
      <c r="A130">
        <f t="shared" si="2"/>
        <v>28</v>
      </c>
      <c r="B130" s="4" t="s">
        <v>7</v>
      </c>
      <c r="C130" s="4" t="s">
        <v>15</v>
      </c>
      <c r="D130" s="4">
        <v>8</v>
      </c>
      <c r="E130" s="7">
        <v>43655</v>
      </c>
      <c r="I130" t="str">
        <f t="shared" si="3"/>
        <v>28kiwi</v>
      </c>
    </row>
    <row r="131" spans="1:9" x14ac:dyDescent="0.2">
      <c r="A131">
        <f t="shared" si="2"/>
        <v>37</v>
      </c>
      <c r="B131" s="4" t="s">
        <v>4</v>
      </c>
      <c r="C131" s="4" t="s">
        <v>26</v>
      </c>
      <c r="D131" s="4">
        <v>5</v>
      </c>
      <c r="E131" s="7">
        <v>43719</v>
      </c>
      <c r="I131" t="str">
        <f t="shared" si="3"/>
        <v>37pere</v>
      </c>
    </row>
    <row r="132" spans="1:9" x14ac:dyDescent="0.2">
      <c r="A132">
        <f t="shared" si="2"/>
        <v>7</v>
      </c>
      <c r="B132" s="8" t="s">
        <v>3</v>
      </c>
      <c r="C132" s="4" t="s">
        <v>16</v>
      </c>
      <c r="D132" s="4">
        <v>900</v>
      </c>
      <c r="E132" s="7">
        <v>43512</v>
      </c>
      <c r="I132" t="str">
        <f t="shared" si="3"/>
        <v>7mele</v>
      </c>
    </row>
    <row r="133" spans="1:9" x14ac:dyDescent="0.2">
      <c r="A133">
        <f t="shared" si="2"/>
        <v>12</v>
      </c>
      <c r="B133" s="4" t="s">
        <v>6</v>
      </c>
      <c r="C133" s="4" t="s">
        <v>12</v>
      </c>
      <c r="D133" s="4">
        <v>500</v>
      </c>
      <c r="E133" s="7">
        <v>43542</v>
      </c>
      <c r="I133" t="str">
        <f t="shared" si="3"/>
        <v>12limoni</v>
      </c>
    </row>
    <row r="134" spans="1:9" x14ac:dyDescent="0.2">
      <c r="A134">
        <f t="shared" si="2"/>
        <v>8</v>
      </c>
      <c r="B134" s="4" t="s">
        <v>4</v>
      </c>
      <c r="C134" s="4" t="s">
        <v>9</v>
      </c>
      <c r="D134" s="4">
        <v>5</v>
      </c>
      <c r="E134" s="7">
        <v>43520</v>
      </c>
      <c r="I134" t="str">
        <f t="shared" si="3"/>
        <v>8pere</v>
      </c>
    </row>
    <row r="135" spans="1:9" x14ac:dyDescent="0.2">
      <c r="A135">
        <f t="shared" si="2"/>
        <v>19</v>
      </c>
      <c r="B135" s="8" t="s">
        <v>3</v>
      </c>
      <c r="C135" t="s">
        <v>17</v>
      </c>
      <c r="D135" s="4">
        <v>8</v>
      </c>
      <c r="E135" s="7">
        <v>43597</v>
      </c>
      <c r="I135" t="str">
        <f t="shared" si="3"/>
        <v>19mele</v>
      </c>
    </row>
    <row r="136" spans="1:9" x14ac:dyDescent="0.2">
      <c r="A136">
        <f t="shared" si="2"/>
        <v>41</v>
      </c>
      <c r="B136" s="8" t="s">
        <v>3</v>
      </c>
      <c r="C136" t="s">
        <v>28</v>
      </c>
      <c r="D136" s="4">
        <v>90</v>
      </c>
      <c r="E136" s="7">
        <v>43745</v>
      </c>
      <c r="I136" t="str">
        <f t="shared" si="3"/>
        <v>41mele</v>
      </c>
    </row>
    <row r="137" spans="1:9" x14ac:dyDescent="0.2">
      <c r="A137">
        <f t="shared" si="2"/>
        <v>50</v>
      </c>
      <c r="B137" s="4" t="s">
        <v>7</v>
      </c>
      <c r="C137" t="s">
        <v>14</v>
      </c>
      <c r="D137" s="4">
        <v>80</v>
      </c>
      <c r="E137" s="7">
        <v>43809</v>
      </c>
      <c r="I137" t="str">
        <f t="shared" si="3"/>
        <v>50kiwi</v>
      </c>
    </row>
    <row r="138" spans="1:9" x14ac:dyDescent="0.2">
      <c r="A138">
        <f t="shared" si="2"/>
        <v>43</v>
      </c>
      <c r="B138" s="4" t="s">
        <v>6</v>
      </c>
      <c r="C138" t="s">
        <v>15</v>
      </c>
      <c r="D138" s="4">
        <v>200</v>
      </c>
      <c r="E138" s="7">
        <v>43765</v>
      </c>
      <c r="I138" t="str">
        <f t="shared" si="3"/>
        <v>43limoni</v>
      </c>
    </row>
    <row r="139" spans="1:9" x14ac:dyDescent="0.2">
      <c r="A139">
        <f t="shared" si="2"/>
        <v>50</v>
      </c>
      <c r="B139" s="4" t="s">
        <v>6</v>
      </c>
      <c r="C139" t="s">
        <v>26</v>
      </c>
      <c r="D139" s="4">
        <v>5</v>
      </c>
      <c r="E139" s="7">
        <v>43812</v>
      </c>
      <c r="I139" t="str">
        <f t="shared" si="3"/>
        <v>50limoni</v>
      </c>
    </row>
    <row r="140" spans="1:9" x14ac:dyDescent="0.2">
      <c r="A140">
        <f t="shared" si="2"/>
        <v>6</v>
      </c>
      <c r="B140" s="4" t="s">
        <v>5</v>
      </c>
      <c r="C140" t="s">
        <v>16</v>
      </c>
      <c r="D140" s="4">
        <v>99</v>
      </c>
      <c r="E140" s="7">
        <v>43506</v>
      </c>
      <c r="I140" t="str">
        <f t="shared" si="3"/>
        <v>6arance</v>
      </c>
    </row>
    <row r="141" spans="1:9" x14ac:dyDescent="0.2">
      <c r="A141">
        <f t="shared" si="2"/>
        <v>15</v>
      </c>
      <c r="B141" s="8" t="s">
        <v>3</v>
      </c>
      <c r="C141" t="s">
        <v>12</v>
      </c>
      <c r="D141" s="4">
        <v>10</v>
      </c>
      <c r="E141" s="7">
        <v>43568</v>
      </c>
      <c r="I141" t="str">
        <f t="shared" si="3"/>
        <v>15mele</v>
      </c>
    </row>
    <row r="142" spans="1:9" x14ac:dyDescent="0.2">
      <c r="A142">
        <f t="shared" si="2"/>
        <v>23</v>
      </c>
      <c r="B142" s="4" t="s">
        <v>6</v>
      </c>
      <c r="C142" t="s">
        <v>9</v>
      </c>
      <c r="D142" s="4">
        <v>44</v>
      </c>
      <c r="E142" s="7">
        <v>43624</v>
      </c>
      <c r="I142" t="str">
        <f t="shared" si="3"/>
        <v>23limoni</v>
      </c>
    </row>
    <row r="143" spans="1:9" x14ac:dyDescent="0.2">
      <c r="A143">
        <f t="shared" si="2"/>
        <v>52</v>
      </c>
      <c r="B143" s="8" t="s">
        <v>3</v>
      </c>
      <c r="C143" t="s">
        <v>25</v>
      </c>
      <c r="D143" s="4">
        <v>8</v>
      </c>
      <c r="E143" s="7">
        <v>43827</v>
      </c>
      <c r="I143" t="str">
        <f t="shared" si="3"/>
        <v>52mele</v>
      </c>
    </row>
    <row r="144" spans="1:9" x14ac:dyDescent="0.2">
      <c r="A144">
        <f t="shared" si="2"/>
        <v>23</v>
      </c>
      <c r="B144" s="4" t="s">
        <v>7</v>
      </c>
      <c r="C144" t="s">
        <v>15</v>
      </c>
      <c r="D144" s="4">
        <v>11</v>
      </c>
      <c r="E144" s="7">
        <v>43623</v>
      </c>
      <c r="I144" t="str">
        <f t="shared" si="3"/>
        <v>23kiwi</v>
      </c>
    </row>
    <row r="145" spans="1:9" x14ac:dyDescent="0.2">
      <c r="A145">
        <f t="shared" si="2"/>
        <v>30</v>
      </c>
      <c r="B145" s="4" t="s">
        <v>4</v>
      </c>
      <c r="C145" t="s">
        <v>16</v>
      </c>
      <c r="D145" s="4">
        <v>8</v>
      </c>
      <c r="E145" s="7">
        <v>43670</v>
      </c>
      <c r="I145" t="str">
        <f t="shared" si="3"/>
        <v>30pere</v>
      </c>
    </row>
    <row r="146" spans="1:9" x14ac:dyDescent="0.2">
      <c r="A146">
        <f t="shared" si="2"/>
        <v>8</v>
      </c>
      <c r="B146" s="8" t="s">
        <v>3</v>
      </c>
      <c r="C146" t="s">
        <v>13</v>
      </c>
      <c r="D146" s="4">
        <v>6</v>
      </c>
      <c r="E146" s="7">
        <v>43516</v>
      </c>
      <c r="I146" t="str">
        <f t="shared" si="3"/>
        <v>8mele</v>
      </c>
    </row>
    <row r="147" spans="1:9" x14ac:dyDescent="0.2">
      <c r="A147">
        <f t="shared" si="2"/>
        <v>28</v>
      </c>
      <c r="B147" s="4" t="s">
        <v>6</v>
      </c>
      <c r="C147" t="s">
        <v>29</v>
      </c>
      <c r="D147" s="4">
        <v>5</v>
      </c>
      <c r="E147" s="7">
        <v>43659</v>
      </c>
      <c r="I147" t="str">
        <f t="shared" si="3"/>
        <v>28limoni</v>
      </c>
    </row>
    <row r="148" spans="1:9" x14ac:dyDescent="0.2">
      <c r="A148">
        <f t="shared" si="2"/>
        <v>39</v>
      </c>
      <c r="B148" s="4" t="s">
        <v>4</v>
      </c>
      <c r="C148" t="s">
        <v>27</v>
      </c>
      <c r="D148" s="4">
        <v>80</v>
      </c>
      <c r="E148" s="7">
        <v>43735</v>
      </c>
      <c r="I148" t="str">
        <f t="shared" si="3"/>
        <v>39pere</v>
      </c>
    </row>
    <row r="149" spans="1:9" x14ac:dyDescent="0.2">
      <c r="A149">
        <f t="shared" si="2"/>
        <v>13</v>
      </c>
      <c r="B149" s="8" t="s">
        <v>3</v>
      </c>
      <c r="C149" t="s">
        <v>17</v>
      </c>
      <c r="D149" s="4">
        <v>200</v>
      </c>
      <c r="E149" s="7">
        <v>43553</v>
      </c>
      <c r="I149" t="str">
        <f t="shared" si="3"/>
        <v>13mele</v>
      </c>
    </row>
    <row r="150" spans="1:9" x14ac:dyDescent="0.2">
      <c r="A150">
        <f t="shared" si="2"/>
        <v>21</v>
      </c>
      <c r="B150" s="8" t="s">
        <v>3</v>
      </c>
      <c r="C150" t="s">
        <v>28</v>
      </c>
      <c r="D150" s="4">
        <v>5</v>
      </c>
      <c r="E150" s="7">
        <v>43611</v>
      </c>
      <c r="I150" t="str">
        <f t="shared" si="3"/>
        <v>21mele</v>
      </c>
    </row>
    <row r="151" spans="1:9" x14ac:dyDescent="0.2">
      <c r="A151">
        <f t="shared" si="2"/>
        <v>26</v>
      </c>
      <c r="B151" s="4" t="s">
        <v>7</v>
      </c>
      <c r="C151" t="s">
        <v>14</v>
      </c>
      <c r="D151" s="4">
        <v>99</v>
      </c>
      <c r="E151" s="7">
        <v>43645</v>
      </c>
      <c r="I151" t="str">
        <f t="shared" si="3"/>
        <v>26kiwi</v>
      </c>
    </row>
    <row r="152" spans="1:9" x14ac:dyDescent="0.2">
      <c r="A152">
        <f t="shared" si="2"/>
        <v>6</v>
      </c>
      <c r="B152" s="4" t="s">
        <v>6</v>
      </c>
      <c r="C152" t="s">
        <v>15</v>
      </c>
      <c r="D152" s="4">
        <v>10</v>
      </c>
      <c r="E152" s="7">
        <v>43504</v>
      </c>
      <c r="I152" t="str">
        <f t="shared" si="3"/>
        <v>6limoni</v>
      </c>
    </row>
    <row r="153" spans="1:9" x14ac:dyDescent="0.2">
      <c r="A153">
        <f t="shared" si="2"/>
        <v>28</v>
      </c>
      <c r="B153" s="4" t="s">
        <v>6</v>
      </c>
      <c r="C153" t="s">
        <v>26</v>
      </c>
      <c r="D153" s="4">
        <v>44</v>
      </c>
      <c r="E153" s="7">
        <v>43659</v>
      </c>
      <c r="I153" t="str">
        <f t="shared" si="3"/>
        <v>28limoni</v>
      </c>
    </row>
    <row r="154" spans="1:9" x14ac:dyDescent="0.2">
      <c r="A154">
        <f t="shared" ref="A154:A217" si="4">WEEKNUM(E154,2)</f>
        <v>33</v>
      </c>
      <c r="B154" s="4" t="s">
        <v>5</v>
      </c>
      <c r="C154" t="s">
        <v>16</v>
      </c>
      <c r="D154" s="4">
        <v>8</v>
      </c>
      <c r="E154" s="7">
        <v>43692</v>
      </c>
      <c r="I154" t="str">
        <f t="shared" ref="I154:I217" si="5">CONCATENATE(A154,B154)</f>
        <v>33arance</v>
      </c>
    </row>
    <row r="155" spans="1:9" x14ac:dyDescent="0.2">
      <c r="A155">
        <f t="shared" si="4"/>
        <v>36</v>
      </c>
      <c r="B155" s="8" t="s">
        <v>3</v>
      </c>
      <c r="C155" t="s">
        <v>12</v>
      </c>
      <c r="D155" s="4">
        <v>11</v>
      </c>
      <c r="E155" s="7">
        <v>43713</v>
      </c>
      <c r="I155" t="str">
        <f t="shared" si="5"/>
        <v>36mele</v>
      </c>
    </row>
    <row r="156" spans="1:9" x14ac:dyDescent="0.2">
      <c r="A156">
        <f t="shared" si="4"/>
        <v>1</v>
      </c>
      <c r="B156" s="4" t="s">
        <v>6</v>
      </c>
      <c r="C156" t="s">
        <v>9</v>
      </c>
      <c r="D156" s="4">
        <v>8</v>
      </c>
      <c r="E156" s="7">
        <v>43468</v>
      </c>
      <c r="I156" t="str">
        <f t="shared" si="5"/>
        <v>1limoni</v>
      </c>
    </row>
    <row r="157" spans="1:9" x14ac:dyDescent="0.2">
      <c r="A157">
        <f t="shared" si="4"/>
        <v>9</v>
      </c>
      <c r="B157" s="8" t="s">
        <v>3</v>
      </c>
      <c r="C157" t="s">
        <v>25</v>
      </c>
      <c r="D157" s="4">
        <v>80</v>
      </c>
      <c r="E157" s="7">
        <v>43522</v>
      </c>
      <c r="I157" t="str">
        <f t="shared" si="5"/>
        <v>9mele</v>
      </c>
    </row>
    <row r="158" spans="1:9" x14ac:dyDescent="0.2">
      <c r="A158">
        <f t="shared" si="4"/>
        <v>14</v>
      </c>
      <c r="B158" s="4" t="s">
        <v>7</v>
      </c>
      <c r="C158" t="s">
        <v>15</v>
      </c>
      <c r="D158" s="4">
        <v>200</v>
      </c>
      <c r="E158" s="7">
        <v>43560</v>
      </c>
      <c r="I158" t="str">
        <f t="shared" si="5"/>
        <v>14kiwi</v>
      </c>
    </row>
    <row r="159" spans="1:9" x14ac:dyDescent="0.2">
      <c r="A159">
        <f t="shared" si="4"/>
        <v>37</v>
      </c>
      <c r="B159" t="s">
        <v>4</v>
      </c>
      <c r="C159" t="s">
        <v>16</v>
      </c>
      <c r="D159" s="4">
        <v>5</v>
      </c>
      <c r="E159" s="7">
        <v>43717</v>
      </c>
      <c r="I159" t="str">
        <f t="shared" si="5"/>
        <v>37pere</v>
      </c>
    </row>
    <row r="160" spans="1:9" x14ac:dyDescent="0.2">
      <c r="A160">
        <f t="shared" si="4"/>
        <v>6</v>
      </c>
      <c r="B160" t="s">
        <v>3</v>
      </c>
      <c r="C160" s="4" t="s">
        <v>13</v>
      </c>
      <c r="D160" s="4">
        <v>99</v>
      </c>
      <c r="E160" s="7">
        <v>43502</v>
      </c>
      <c r="I160" t="str">
        <f t="shared" si="5"/>
        <v>6mele</v>
      </c>
    </row>
    <row r="161" spans="1:9" x14ac:dyDescent="0.2">
      <c r="A161">
        <f t="shared" si="4"/>
        <v>14</v>
      </c>
      <c r="B161" t="s">
        <v>6</v>
      </c>
      <c r="C161" s="4" t="s">
        <v>29</v>
      </c>
      <c r="D161" s="4">
        <v>10</v>
      </c>
      <c r="E161" s="7">
        <v>43557</v>
      </c>
      <c r="I161" t="str">
        <f t="shared" si="5"/>
        <v>14limoni</v>
      </c>
    </row>
    <row r="162" spans="1:9" x14ac:dyDescent="0.2">
      <c r="A162">
        <f t="shared" si="4"/>
        <v>25</v>
      </c>
      <c r="B162" t="s">
        <v>4</v>
      </c>
      <c r="C162" s="4" t="s">
        <v>27</v>
      </c>
      <c r="D162" s="4">
        <v>44</v>
      </c>
      <c r="E162" s="7">
        <v>43638</v>
      </c>
      <c r="I162" t="str">
        <f t="shared" si="5"/>
        <v>25pere</v>
      </c>
    </row>
    <row r="163" spans="1:9" x14ac:dyDescent="0.2">
      <c r="A163">
        <f t="shared" si="4"/>
        <v>36</v>
      </c>
      <c r="B163" t="s">
        <v>3</v>
      </c>
      <c r="C163" s="4" t="s">
        <v>25</v>
      </c>
      <c r="D163" s="4">
        <v>8</v>
      </c>
      <c r="E163" s="7">
        <v>43710</v>
      </c>
      <c r="I163" t="str">
        <f t="shared" si="5"/>
        <v>36mele</v>
      </c>
    </row>
    <row r="164" spans="1:9" x14ac:dyDescent="0.2">
      <c r="A164">
        <f t="shared" si="4"/>
        <v>52</v>
      </c>
      <c r="B164" t="s">
        <v>3</v>
      </c>
      <c r="C164" s="4" t="s">
        <v>15</v>
      </c>
      <c r="D164" s="4">
        <v>11</v>
      </c>
      <c r="E164" s="7">
        <v>43826</v>
      </c>
      <c r="I164" t="str">
        <f t="shared" si="5"/>
        <v>52mele</v>
      </c>
    </row>
    <row r="165" spans="1:9" x14ac:dyDescent="0.2">
      <c r="A165">
        <f t="shared" si="4"/>
        <v>39</v>
      </c>
      <c r="B165" t="s">
        <v>7</v>
      </c>
      <c r="C165" s="4" t="s">
        <v>16</v>
      </c>
      <c r="D165" s="4">
        <v>8</v>
      </c>
      <c r="E165" s="7">
        <v>43737</v>
      </c>
      <c r="I165" t="str">
        <f t="shared" si="5"/>
        <v>39kiwi</v>
      </c>
    </row>
    <row r="166" spans="1:9" x14ac:dyDescent="0.2">
      <c r="A166">
        <f t="shared" si="4"/>
        <v>33</v>
      </c>
      <c r="B166" s="4" t="s">
        <v>6</v>
      </c>
      <c r="C166" s="4" t="s">
        <v>13</v>
      </c>
      <c r="D166" s="4">
        <v>6</v>
      </c>
      <c r="E166" s="7">
        <v>43692</v>
      </c>
      <c r="I166" t="str">
        <f t="shared" si="5"/>
        <v>33limoni</v>
      </c>
    </row>
    <row r="167" spans="1:9" x14ac:dyDescent="0.2">
      <c r="A167">
        <f t="shared" si="4"/>
        <v>33</v>
      </c>
      <c r="B167" s="4" t="s">
        <v>6</v>
      </c>
      <c r="C167" s="4" t="s">
        <v>29</v>
      </c>
      <c r="D167" s="4">
        <v>5</v>
      </c>
      <c r="E167" s="7">
        <v>43691</v>
      </c>
      <c r="I167" t="str">
        <f t="shared" si="5"/>
        <v>33limoni</v>
      </c>
    </row>
    <row r="168" spans="1:9" x14ac:dyDescent="0.2">
      <c r="A168">
        <f t="shared" si="4"/>
        <v>35</v>
      </c>
      <c r="B168" s="4" t="s">
        <v>5</v>
      </c>
      <c r="C168" s="4" t="s">
        <v>27</v>
      </c>
      <c r="D168" s="4">
        <v>7</v>
      </c>
      <c r="E168" s="7">
        <v>43709</v>
      </c>
      <c r="I168" t="str">
        <f t="shared" si="5"/>
        <v>35arance</v>
      </c>
    </row>
    <row r="169" spans="1:9" x14ac:dyDescent="0.2">
      <c r="A169">
        <f t="shared" si="4"/>
        <v>6</v>
      </c>
      <c r="B169" s="8" t="s">
        <v>3</v>
      </c>
      <c r="C169" s="4" t="s">
        <v>17</v>
      </c>
      <c r="D169" s="4">
        <v>500</v>
      </c>
      <c r="E169" s="7">
        <v>43505</v>
      </c>
      <c r="I169" t="str">
        <f t="shared" si="5"/>
        <v>6mele</v>
      </c>
    </row>
    <row r="170" spans="1:9" x14ac:dyDescent="0.2">
      <c r="A170">
        <f t="shared" si="4"/>
        <v>46</v>
      </c>
      <c r="B170" s="4" t="s">
        <v>6</v>
      </c>
      <c r="C170" s="4" t="s">
        <v>28</v>
      </c>
      <c r="D170" s="4">
        <v>5</v>
      </c>
      <c r="E170" s="7">
        <v>43786</v>
      </c>
      <c r="I170" t="str">
        <f t="shared" si="5"/>
        <v>46limoni</v>
      </c>
    </row>
    <row r="171" spans="1:9" x14ac:dyDescent="0.2">
      <c r="A171">
        <f t="shared" si="4"/>
        <v>15</v>
      </c>
      <c r="B171" s="8" t="s">
        <v>3</v>
      </c>
      <c r="C171" s="4" t="s">
        <v>14</v>
      </c>
      <c r="D171" s="4">
        <v>8</v>
      </c>
      <c r="E171" s="7">
        <v>43568</v>
      </c>
      <c r="I171" t="str">
        <f t="shared" si="5"/>
        <v>15mele</v>
      </c>
    </row>
    <row r="172" spans="1:9" x14ac:dyDescent="0.2">
      <c r="A172">
        <f t="shared" si="4"/>
        <v>19</v>
      </c>
      <c r="B172" s="4" t="s">
        <v>7</v>
      </c>
      <c r="C172" s="4" t="s">
        <v>15</v>
      </c>
      <c r="D172" s="4">
        <v>90</v>
      </c>
      <c r="E172" s="7">
        <v>43597</v>
      </c>
      <c r="I172" t="str">
        <f t="shared" si="5"/>
        <v>19kiwi</v>
      </c>
    </row>
    <row r="173" spans="1:9" x14ac:dyDescent="0.2">
      <c r="A173">
        <f t="shared" si="4"/>
        <v>36</v>
      </c>
      <c r="B173" s="4" t="s">
        <v>4</v>
      </c>
      <c r="C173" s="4" t="s">
        <v>26</v>
      </c>
      <c r="D173" s="4">
        <v>10</v>
      </c>
      <c r="E173" s="7">
        <v>43714</v>
      </c>
      <c r="I173" t="str">
        <f t="shared" si="5"/>
        <v>36pere</v>
      </c>
    </row>
    <row r="174" spans="1:9" x14ac:dyDescent="0.2">
      <c r="A174">
        <f t="shared" si="4"/>
        <v>18</v>
      </c>
      <c r="B174" s="8" t="s">
        <v>3</v>
      </c>
      <c r="C174" s="4" t="s">
        <v>16</v>
      </c>
      <c r="D174" s="4">
        <v>5</v>
      </c>
      <c r="E174" s="7">
        <v>43586</v>
      </c>
      <c r="I174" t="str">
        <f t="shared" si="5"/>
        <v>18mele</v>
      </c>
    </row>
    <row r="175" spans="1:9" x14ac:dyDescent="0.2">
      <c r="A175">
        <f t="shared" si="4"/>
        <v>10</v>
      </c>
      <c r="B175" s="4" t="s">
        <v>6</v>
      </c>
      <c r="C175" s="4" t="s">
        <v>12</v>
      </c>
      <c r="D175" s="4">
        <v>44</v>
      </c>
      <c r="E175" s="7">
        <v>43531</v>
      </c>
      <c r="I175" t="str">
        <f t="shared" si="5"/>
        <v>10limoni</v>
      </c>
    </row>
    <row r="176" spans="1:9" x14ac:dyDescent="0.2">
      <c r="A176">
        <f t="shared" si="4"/>
        <v>35</v>
      </c>
      <c r="B176" s="4" t="s">
        <v>4</v>
      </c>
      <c r="C176" s="4" t="s">
        <v>9</v>
      </c>
      <c r="D176" s="4">
        <v>33</v>
      </c>
      <c r="E176" s="7">
        <v>43708</v>
      </c>
      <c r="I176" t="str">
        <f t="shared" si="5"/>
        <v>35pere</v>
      </c>
    </row>
    <row r="177" spans="1:9" x14ac:dyDescent="0.2">
      <c r="A177">
        <f t="shared" si="4"/>
        <v>44</v>
      </c>
      <c r="B177" s="8" t="s">
        <v>3</v>
      </c>
      <c r="C177" s="4" t="s">
        <v>25</v>
      </c>
      <c r="D177" s="4">
        <v>80</v>
      </c>
      <c r="E177" s="7">
        <v>43770</v>
      </c>
      <c r="I177" t="str">
        <f t="shared" si="5"/>
        <v>44mele</v>
      </c>
    </row>
    <row r="178" spans="1:9" x14ac:dyDescent="0.2">
      <c r="A178">
        <f t="shared" si="4"/>
        <v>42</v>
      </c>
      <c r="B178" s="8" t="s">
        <v>3</v>
      </c>
      <c r="C178" s="4" t="s">
        <v>15</v>
      </c>
      <c r="D178" s="4">
        <v>200</v>
      </c>
      <c r="E178" s="7">
        <v>43757</v>
      </c>
      <c r="I178" t="str">
        <f t="shared" si="5"/>
        <v>42mele</v>
      </c>
    </row>
    <row r="179" spans="1:9" x14ac:dyDescent="0.2">
      <c r="A179">
        <f t="shared" si="4"/>
        <v>30</v>
      </c>
      <c r="B179" s="4" t="s">
        <v>7</v>
      </c>
      <c r="C179" s="4" t="s">
        <v>16</v>
      </c>
      <c r="D179" s="4">
        <v>5</v>
      </c>
      <c r="E179" s="7">
        <v>43670</v>
      </c>
      <c r="I179" t="str">
        <f t="shared" si="5"/>
        <v>30kiwi</v>
      </c>
    </row>
    <row r="180" spans="1:9" x14ac:dyDescent="0.2">
      <c r="A180">
        <f t="shared" si="4"/>
        <v>9</v>
      </c>
      <c r="B180" s="4" t="s">
        <v>6</v>
      </c>
      <c r="C180" s="4" t="s">
        <v>13</v>
      </c>
      <c r="D180" s="4">
        <v>99</v>
      </c>
      <c r="E180" s="7">
        <v>43521</v>
      </c>
      <c r="I180" t="str">
        <f t="shared" si="5"/>
        <v>9limoni</v>
      </c>
    </row>
    <row r="181" spans="1:9" x14ac:dyDescent="0.2">
      <c r="A181">
        <f t="shared" si="4"/>
        <v>51</v>
      </c>
      <c r="B181" s="4" t="s">
        <v>6</v>
      </c>
      <c r="C181" s="4" t="s">
        <v>29</v>
      </c>
      <c r="D181" s="4">
        <v>10</v>
      </c>
      <c r="E181" s="7">
        <v>43821</v>
      </c>
      <c r="I181" t="str">
        <f t="shared" si="5"/>
        <v>51limoni</v>
      </c>
    </row>
    <row r="182" spans="1:9" x14ac:dyDescent="0.2">
      <c r="A182">
        <f t="shared" si="4"/>
        <v>44</v>
      </c>
      <c r="B182" s="4" t="s">
        <v>5</v>
      </c>
      <c r="C182" s="4" t="s">
        <v>27</v>
      </c>
      <c r="D182">
        <v>8</v>
      </c>
      <c r="E182" s="7">
        <v>43769</v>
      </c>
      <c r="I182" t="str">
        <f t="shared" si="5"/>
        <v>44arance</v>
      </c>
    </row>
    <row r="183" spans="1:9" x14ac:dyDescent="0.2">
      <c r="A183">
        <f t="shared" si="4"/>
        <v>35</v>
      </c>
      <c r="B183" s="8" t="s">
        <v>3</v>
      </c>
      <c r="C183" s="4" t="s">
        <v>17</v>
      </c>
      <c r="D183">
        <v>8</v>
      </c>
      <c r="E183" s="7">
        <v>43707</v>
      </c>
      <c r="I183" t="str">
        <f t="shared" si="5"/>
        <v>35mele</v>
      </c>
    </row>
    <row r="184" spans="1:9" x14ac:dyDescent="0.2">
      <c r="A184">
        <f t="shared" si="4"/>
        <v>23</v>
      </c>
      <c r="B184" s="4" t="s">
        <v>6</v>
      </c>
      <c r="C184" s="4" t="s">
        <v>28</v>
      </c>
      <c r="D184">
        <v>90</v>
      </c>
      <c r="E184" s="7">
        <v>43619</v>
      </c>
      <c r="I184" t="str">
        <f t="shared" si="5"/>
        <v>23limoni</v>
      </c>
    </row>
    <row r="185" spans="1:9" x14ac:dyDescent="0.2">
      <c r="A185">
        <f t="shared" si="4"/>
        <v>21</v>
      </c>
      <c r="B185" s="8" t="s">
        <v>3</v>
      </c>
      <c r="C185" s="4" t="s">
        <v>14</v>
      </c>
      <c r="D185">
        <v>10</v>
      </c>
      <c r="E185" s="7">
        <v>43605</v>
      </c>
      <c r="I185" t="str">
        <f t="shared" si="5"/>
        <v>21mele</v>
      </c>
    </row>
    <row r="186" spans="1:9" x14ac:dyDescent="0.2">
      <c r="A186">
        <f t="shared" si="4"/>
        <v>7</v>
      </c>
      <c r="B186" s="4" t="s">
        <v>7</v>
      </c>
      <c r="C186" s="4" t="s">
        <v>15</v>
      </c>
      <c r="D186">
        <v>5</v>
      </c>
      <c r="E186" s="7">
        <v>43513</v>
      </c>
      <c r="I186" t="str">
        <f t="shared" si="5"/>
        <v>7kiwi</v>
      </c>
    </row>
    <row r="187" spans="1:9" x14ac:dyDescent="0.2">
      <c r="A187">
        <f t="shared" si="4"/>
        <v>51</v>
      </c>
      <c r="B187" s="4" t="s">
        <v>4</v>
      </c>
      <c r="C187" s="4" t="s">
        <v>26</v>
      </c>
      <c r="D187">
        <v>44</v>
      </c>
      <c r="E187" s="7">
        <v>43819</v>
      </c>
      <c r="I187" t="str">
        <f t="shared" si="5"/>
        <v>51pere</v>
      </c>
    </row>
    <row r="188" spans="1:9" x14ac:dyDescent="0.2">
      <c r="A188">
        <f t="shared" si="4"/>
        <v>9</v>
      </c>
      <c r="B188" s="8" t="s">
        <v>3</v>
      </c>
      <c r="C188" s="4" t="s">
        <v>16</v>
      </c>
      <c r="D188">
        <v>33</v>
      </c>
      <c r="E188" s="7">
        <v>43524</v>
      </c>
      <c r="I188" t="str">
        <f t="shared" si="5"/>
        <v>9mele</v>
      </c>
    </row>
    <row r="189" spans="1:9" x14ac:dyDescent="0.2">
      <c r="A189">
        <f t="shared" si="4"/>
        <v>32</v>
      </c>
      <c r="B189" s="4" t="s">
        <v>6</v>
      </c>
      <c r="C189" s="4" t="s">
        <v>12</v>
      </c>
      <c r="D189">
        <v>80</v>
      </c>
      <c r="E189" s="7">
        <v>43685</v>
      </c>
      <c r="I189" t="str">
        <f t="shared" si="5"/>
        <v>32limoni</v>
      </c>
    </row>
    <row r="190" spans="1:9" x14ac:dyDescent="0.2">
      <c r="A190">
        <f t="shared" si="4"/>
        <v>31</v>
      </c>
      <c r="B190" s="4" t="s">
        <v>4</v>
      </c>
      <c r="C190" s="4" t="s">
        <v>9</v>
      </c>
      <c r="D190" s="4">
        <v>11</v>
      </c>
      <c r="E190" s="7">
        <v>43675</v>
      </c>
      <c r="I190" t="str">
        <f t="shared" si="5"/>
        <v>31pere</v>
      </c>
    </row>
    <row r="191" spans="1:9" x14ac:dyDescent="0.2">
      <c r="A191">
        <f t="shared" si="4"/>
        <v>34</v>
      </c>
      <c r="B191" s="8" t="s">
        <v>3</v>
      </c>
      <c r="C191" s="4" t="s">
        <v>25</v>
      </c>
      <c r="D191" s="4">
        <v>8</v>
      </c>
      <c r="E191" s="7">
        <v>43698</v>
      </c>
      <c r="I191" t="str">
        <f t="shared" si="5"/>
        <v>34mele</v>
      </c>
    </row>
    <row r="192" spans="1:9" x14ac:dyDescent="0.2">
      <c r="A192">
        <f t="shared" si="4"/>
        <v>28</v>
      </c>
      <c r="B192" s="8" t="s">
        <v>3</v>
      </c>
      <c r="C192" s="4" t="s">
        <v>15</v>
      </c>
      <c r="D192" s="4">
        <v>6</v>
      </c>
      <c r="E192" s="7">
        <v>43659</v>
      </c>
      <c r="I192" t="str">
        <f t="shared" si="5"/>
        <v>28mele</v>
      </c>
    </row>
    <row r="193" spans="1:9" x14ac:dyDescent="0.2">
      <c r="A193">
        <f t="shared" si="4"/>
        <v>1</v>
      </c>
      <c r="B193" s="4" t="s">
        <v>7</v>
      </c>
      <c r="C193" s="4" t="s">
        <v>16</v>
      </c>
      <c r="D193" s="4">
        <v>5</v>
      </c>
      <c r="E193" s="7">
        <v>43469</v>
      </c>
      <c r="I193" t="str">
        <f t="shared" si="5"/>
        <v>1kiwi</v>
      </c>
    </row>
    <row r="194" spans="1:9" x14ac:dyDescent="0.2">
      <c r="A194">
        <f t="shared" si="4"/>
        <v>2</v>
      </c>
      <c r="B194" s="4" t="s">
        <v>6</v>
      </c>
      <c r="C194" s="4" t="s">
        <v>13</v>
      </c>
      <c r="D194" s="4">
        <v>7</v>
      </c>
      <c r="E194" s="7">
        <v>43472</v>
      </c>
      <c r="I194" t="str">
        <f t="shared" si="5"/>
        <v>2limoni</v>
      </c>
    </row>
    <row r="195" spans="1:9" x14ac:dyDescent="0.2">
      <c r="A195">
        <f t="shared" si="4"/>
        <v>32</v>
      </c>
      <c r="B195" s="4" t="s">
        <v>6</v>
      </c>
      <c r="C195" s="4" t="s">
        <v>29</v>
      </c>
      <c r="D195" s="4">
        <v>7</v>
      </c>
      <c r="E195" s="7">
        <v>43686</v>
      </c>
      <c r="I195" t="str">
        <f t="shared" si="5"/>
        <v>32limoni</v>
      </c>
    </row>
    <row r="196" spans="1:9" x14ac:dyDescent="0.2">
      <c r="A196">
        <f t="shared" si="4"/>
        <v>24</v>
      </c>
      <c r="B196" s="4" t="s">
        <v>5</v>
      </c>
      <c r="C196" s="4" t="s">
        <v>27</v>
      </c>
      <c r="D196" s="4">
        <v>8</v>
      </c>
      <c r="E196" s="7">
        <v>43630</v>
      </c>
      <c r="I196" t="str">
        <f t="shared" si="5"/>
        <v>24arance</v>
      </c>
    </row>
    <row r="197" spans="1:9" x14ac:dyDescent="0.2">
      <c r="A197">
        <f t="shared" si="4"/>
        <v>22</v>
      </c>
      <c r="B197" s="8" t="s">
        <v>3</v>
      </c>
      <c r="C197" s="4" t="s">
        <v>17</v>
      </c>
      <c r="D197" s="4">
        <v>5</v>
      </c>
      <c r="E197" s="7">
        <v>43612</v>
      </c>
      <c r="I197" t="str">
        <f t="shared" si="5"/>
        <v>22mele</v>
      </c>
    </row>
    <row r="198" spans="1:9" x14ac:dyDescent="0.2">
      <c r="A198">
        <f t="shared" si="4"/>
        <v>52</v>
      </c>
      <c r="B198" s="4" t="s">
        <v>6</v>
      </c>
      <c r="C198" s="4" t="s">
        <v>28</v>
      </c>
      <c r="D198" s="4">
        <v>900</v>
      </c>
      <c r="E198" s="7">
        <v>43824</v>
      </c>
      <c r="I198" t="str">
        <f t="shared" si="5"/>
        <v>52limoni</v>
      </c>
    </row>
    <row r="199" spans="1:9" x14ac:dyDescent="0.2">
      <c r="A199">
        <f t="shared" si="4"/>
        <v>42</v>
      </c>
      <c r="B199" s="8" t="s">
        <v>3</v>
      </c>
      <c r="C199" s="4" t="s">
        <v>14</v>
      </c>
      <c r="D199" s="4">
        <v>8</v>
      </c>
      <c r="E199" s="7">
        <v>43753</v>
      </c>
      <c r="I199" t="str">
        <f t="shared" si="5"/>
        <v>42mele</v>
      </c>
    </row>
    <row r="200" spans="1:9" x14ac:dyDescent="0.2">
      <c r="A200">
        <f t="shared" si="4"/>
        <v>27</v>
      </c>
      <c r="B200" s="4" t="s">
        <v>7</v>
      </c>
      <c r="C200" s="4" t="s">
        <v>15</v>
      </c>
      <c r="D200" s="4">
        <v>5</v>
      </c>
      <c r="E200" s="7">
        <v>43653</v>
      </c>
      <c r="I200" t="str">
        <f t="shared" si="5"/>
        <v>27kiwi</v>
      </c>
    </row>
    <row r="201" spans="1:9" x14ac:dyDescent="0.2">
      <c r="A201">
        <f t="shared" si="4"/>
        <v>10</v>
      </c>
      <c r="B201" s="4" t="s">
        <v>4</v>
      </c>
      <c r="C201" s="4" t="s">
        <v>26</v>
      </c>
      <c r="D201" s="4">
        <v>8</v>
      </c>
      <c r="E201" s="7">
        <v>43533</v>
      </c>
      <c r="I201" t="str">
        <f t="shared" si="5"/>
        <v>10pere</v>
      </c>
    </row>
    <row r="202" spans="1:9" x14ac:dyDescent="0.2">
      <c r="A202">
        <f t="shared" si="4"/>
        <v>2</v>
      </c>
      <c r="B202" s="8" t="s">
        <v>3</v>
      </c>
      <c r="C202" s="4" t="s">
        <v>16</v>
      </c>
      <c r="D202" s="4">
        <v>90</v>
      </c>
      <c r="E202" s="7">
        <v>43478</v>
      </c>
      <c r="I202" t="str">
        <f t="shared" si="5"/>
        <v>2mele</v>
      </c>
    </row>
    <row r="203" spans="1:9" x14ac:dyDescent="0.2">
      <c r="A203">
        <f t="shared" si="4"/>
        <v>23</v>
      </c>
      <c r="B203" s="4" t="s">
        <v>6</v>
      </c>
      <c r="C203" s="4" t="s">
        <v>12</v>
      </c>
      <c r="D203" s="4">
        <v>80</v>
      </c>
      <c r="E203" s="7">
        <v>43623</v>
      </c>
      <c r="I203" t="str">
        <f t="shared" si="5"/>
        <v>23limoni</v>
      </c>
    </row>
    <row r="204" spans="1:9" x14ac:dyDescent="0.2">
      <c r="A204">
        <f t="shared" si="4"/>
        <v>21</v>
      </c>
      <c r="B204" s="4" t="s">
        <v>4</v>
      </c>
      <c r="C204" s="4" t="s">
        <v>9</v>
      </c>
      <c r="D204" s="4">
        <v>200</v>
      </c>
      <c r="E204" s="7">
        <v>43608</v>
      </c>
      <c r="I204" t="str">
        <f t="shared" si="5"/>
        <v>21pere</v>
      </c>
    </row>
    <row r="205" spans="1:9" x14ac:dyDescent="0.2">
      <c r="A205">
        <f t="shared" si="4"/>
        <v>40</v>
      </c>
      <c r="B205" s="8" t="s">
        <v>3</v>
      </c>
      <c r="C205" s="4" t="s">
        <v>25</v>
      </c>
      <c r="D205" s="4">
        <v>5</v>
      </c>
      <c r="E205" s="7">
        <v>43742</v>
      </c>
      <c r="I205" t="str">
        <f t="shared" si="5"/>
        <v>40mele</v>
      </c>
    </row>
    <row r="206" spans="1:9" x14ac:dyDescent="0.2">
      <c r="A206">
        <f t="shared" si="4"/>
        <v>20</v>
      </c>
      <c r="B206" s="8" t="s">
        <v>3</v>
      </c>
      <c r="C206" s="4" t="s">
        <v>15</v>
      </c>
      <c r="D206" s="4">
        <v>99</v>
      </c>
      <c r="E206" s="7">
        <v>43598</v>
      </c>
      <c r="I206" t="str">
        <f t="shared" si="5"/>
        <v>20mele</v>
      </c>
    </row>
    <row r="207" spans="1:9" x14ac:dyDescent="0.2">
      <c r="A207">
        <f t="shared" si="4"/>
        <v>6</v>
      </c>
      <c r="B207" s="4" t="s">
        <v>7</v>
      </c>
      <c r="C207" s="4" t="s">
        <v>16</v>
      </c>
      <c r="D207" s="4">
        <v>10</v>
      </c>
      <c r="E207" s="7">
        <v>43501</v>
      </c>
      <c r="I207" t="str">
        <f t="shared" si="5"/>
        <v>6kiwi</v>
      </c>
    </row>
    <row r="208" spans="1:9" x14ac:dyDescent="0.2">
      <c r="A208">
        <f t="shared" si="4"/>
        <v>49</v>
      </c>
      <c r="B208" s="4" t="s">
        <v>6</v>
      </c>
      <c r="C208" s="4" t="s">
        <v>13</v>
      </c>
      <c r="D208" s="4">
        <v>44</v>
      </c>
      <c r="E208" s="7">
        <v>43805</v>
      </c>
      <c r="I208" t="str">
        <f t="shared" si="5"/>
        <v>49limoni</v>
      </c>
    </row>
    <row r="209" spans="1:9" x14ac:dyDescent="0.2">
      <c r="A209">
        <f t="shared" si="4"/>
        <v>13</v>
      </c>
      <c r="B209" s="4" t="s">
        <v>6</v>
      </c>
      <c r="C209" s="4" t="s">
        <v>29</v>
      </c>
      <c r="D209" s="4">
        <v>8</v>
      </c>
      <c r="E209" s="7">
        <v>43555</v>
      </c>
      <c r="I209" t="str">
        <f t="shared" si="5"/>
        <v>13limoni</v>
      </c>
    </row>
    <row r="210" spans="1:9" x14ac:dyDescent="0.2">
      <c r="A210">
        <f t="shared" si="4"/>
        <v>22</v>
      </c>
      <c r="B210" s="4" t="s">
        <v>5</v>
      </c>
      <c r="C210" s="4" t="s">
        <v>27</v>
      </c>
      <c r="D210" s="4">
        <v>11</v>
      </c>
      <c r="E210" s="7">
        <v>43618</v>
      </c>
      <c r="I210" t="str">
        <f t="shared" si="5"/>
        <v>22arance</v>
      </c>
    </row>
    <row r="211" spans="1:9" x14ac:dyDescent="0.2">
      <c r="A211">
        <f t="shared" si="4"/>
        <v>49</v>
      </c>
      <c r="B211" s="8" t="s">
        <v>3</v>
      </c>
      <c r="C211" s="4" t="s">
        <v>17</v>
      </c>
      <c r="D211" s="4">
        <v>8</v>
      </c>
      <c r="E211" s="7">
        <v>43802</v>
      </c>
      <c r="I211" t="str">
        <f t="shared" si="5"/>
        <v>49mele</v>
      </c>
    </row>
    <row r="212" spans="1:9" x14ac:dyDescent="0.2">
      <c r="A212">
        <f t="shared" si="4"/>
        <v>15</v>
      </c>
      <c r="B212" s="4" t="s">
        <v>6</v>
      </c>
      <c r="C212" s="4" t="s">
        <v>28</v>
      </c>
      <c r="D212" s="4">
        <v>6</v>
      </c>
      <c r="E212" s="7">
        <v>43563</v>
      </c>
      <c r="I212" t="str">
        <f t="shared" si="5"/>
        <v>15limoni</v>
      </c>
    </row>
    <row r="213" spans="1:9" x14ac:dyDescent="0.2">
      <c r="A213">
        <f t="shared" si="4"/>
        <v>43</v>
      </c>
      <c r="B213" s="8" t="s">
        <v>3</v>
      </c>
      <c r="C213" s="4" t="s">
        <v>14</v>
      </c>
      <c r="D213" s="4">
        <v>5</v>
      </c>
      <c r="E213" s="7">
        <v>43763</v>
      </c>
      <c r="I213" t="str">
        <f t="shared" si="5"/>
        <v>43mele</v>
      </c>
    </row>
    <row r="214" spans="1:9" x14ac:dyDescent="0.2">
      <c r="A214">
        <f t="shared" si="4"/>
        <v>26</v>
      </c>
      <c r="B214" s="4" t="s">
        <v>7</v>
      </c>
      <c r="C214" s="4" t="s">
        <v>15</v>
      </c>
      <c r="D214" s="4">
        <v>80</v>
      </c>
      <c r="E214" s="7">
        <v>43641</v>
      </c>
      <c r="I214" t="str">
        <f t="shared" si="5"/>
        <v>26kiwi</v>
      </c>
    </row>
    <row r="215" spans="1:9" x14ac:dyDescent="0.2">
      <c r="A215">
        <f t="shared" si="4"/>
        <v>39</v>
      </c>
      <c r="B215" s="4" t="s">
        <v>4</v>
      </c>
      <c r="C215" s="4" t="s">
        <v>26</v>
      </c>
      <c r="D215" s="4">
        <v>8</v>
      </c>
      <c r="E215" s="7">
        <v>43736</v>
      </c>
      <c r="I215" t="str">
        <f t="shared" si="5"/>
        <v>39pere</v>
      </c>
    </row>
    <row r="216" spans="1:9" x14ac:dyDescent="0.2">
      <c r="A216">
        <f t="shared" si="4"/>
        <v>25</v>
      </c>
      <c r="B216" s="8" t="s">
        <v>3</v>
      </c>
      <c r="C216" s="4" t="s">
        <v>16</v>
      </c>
      <c r="D216" s="4">
        <v>90</v>
      </c>
      <c r="E216" s="7">
        <v>43638</v>
      </c>
      <c r="I216" t="str">
        <f t="shared" si="5"/>
        <v>25mele</v>
      </c>
    </row>
    <row r="217" spans="1:9" x14ac:dyDescent="0.2">
      <c r="A217">
        <f t="shared" si="4"/>
        <v>24</v>
      </c>
      <c r="B217" s="4" t="s">
        <v>6</v>
      </c>
      <c r="C217" s="4" t="s">
        <v>12</v>
      </c>
      <c r="D217" s="4">
        <v>10</v>
      </c>
      <c r="E217" s="7">
        <v>43627</v>
      </c>
      <c r="I217" t="str">
        <f t="shared" si="5"/>
        <v>24limoni</v>
      </c>
    </row>
    <row r="218" spans="1:9" x14ac:dyDescent="0.2">
      <c r="A218">
        <f t="shared" ref="A218:A221" si="6">WEEKNUM(E218,2)</f>
        <v>42</v>
      </c>
      <c r="B218" s="4" t="s">
        <v>4</v>
      </c>
      <c r="C218" s="4" t="s">
        <v>9</v>
      </c>
      <c r="D218" s="4">
        <v>5</v>
      </c>
      <c r="E218" s="7">
        <v>43752</v>
      </c>
      <c r="I218" t="str">
        <f t="shared" ref="I218:I221" si="7">CONCATENATE(A218,B218)</f>
        <v>42pere</v>
      </c>
    </row>
    <row r="219" spans="1:9" x14ac:dyDescent="0.2">
      <c r="A219">
        <f t="shared" si="6"/>
        <v>21</v>
      </c>
      <c r="B219" s="8" t="s">
        <v>3</v>
      </c>
      <c r="C219" s="4" t="s">
        <v>25</v>
      </c>
      <c r="D219" s="4">
        <v>44</v>
      </c>
      <c r="E219" s="7">
        <v>43609</v>
      </c>
      <c r="I219" t="str">
        <f t="shared" si="7"/>
        <v>21mele</v>
      </c>
    </row>
    <row r="220" spans="1:9" x14ac:dyDescent="0.2">
      <c r="A220">
        <f t="shared" si="6"/>
        <v>5</v>
      </c>
      <c r="B220" s="8" t="s">
        <v>3</v>
      </c>
      <c r="C220" s="4" t="s">
        <v>15</v>
      </c>
      <c r="D220" s="4">
        <v>33</v>
      </c>
      <c r="E220" s="7">
        <v>43497</v>
      </c>
      <c r="I220" t="str">
        <f t="shared" si="7"/>
        <v>5mele</v>
      </c>
    </row>
    <row r="221" spans="1:9" x14ac:dyDescent="0.2">
      <c r="A221">
        <f t="shared" si="6"/>
        <v>48</v>
      </c>
      <c r="B221" s="4" t="s">
        <v>7</v>
      </c>
      <c r="C221" s="4" t="s">
        <v>16</v>
      </c>
      <c r="D221" s="4">
        <v>80</v>
      </c>
      <c r="E221" s="7">
        <v>43796</v>
      </c>
      <c r="I221" t="str">
        <f t="shared" si="7"/>
        <v>48kiwi</v>
      </c>
    </row>
  </sheetData>
  <autoFilter ref="A1:D1">
    <sortState ref="A2:E25">
      <sortCondition ref="A1:A25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showRuler="0" workbookViewId="0"/>
    <sheetView tabSelected="1" showRuler="0" zoomScale="190" zoomScaleNormal="190" zoomScalePageLayoutView="190" workbookViewId="1">
      <selection activeCell="F14" sqref="F14"/>
    </sheetView>
  </sheetViews>
  <sheetFormatPr baseColWidth="10" defaultRowHeight="16" x14ac:dyDescent="0.2"/>
  <cols>
    <col min="1" max="1" width="7.33203125" bestFit="1" customWidth="1"/>
    <col min="2" max="2" width="7.83203125" bestFit="1" customWidth="1"/>
    <col min="3" max="3" width="14" bestFit="1" customWidth="1"/>
    <col min="4" max="4" width="20.33203125" bestFit="1" customWidth="1"/>
    <col min="5" max="5" width="27.5" bestFit="1" customWidth="1"/>
    <col min="6" max="6" width="23.1640625" bestFit="1" customWidth="1"/>
  </cols>
  <sheetData>
    <row r="1" spans="1:6" s="1" customFormat="1" x14ac:dyDescent="0.2">
      <c r="A1" t="s">
        <v>0</v>
      </c>
      <c r="B1" t="s">
        <v>19</v>
      </c>
      <c r="C1" s="1" t="s">
        <v>40</v>
      </c>
      <c r="D1" s="1" t="s">
        <v>41</v>
      </c>
      <c r="E1" s="1" t="s">
        <v>42</v>
      </c>
      <c r="F1" s="1" t="s">
        <v>43</v>
      </c>
    </row>
    <row r="2" spans="1:6" x14ac:dyDescent="0.2">
      <c r="A2" t="s">
        <v>3</v>
      </c>
      <c r="B2">
        <f t="array" ref="B2">SUMPRODUCT((storico!$B$2:$B$221=A2)*storico!$D$2:$D$221)</f>
        <v>7279</v>
      </c>
      <c r="F2" t="e">
        <f>AVERAGEIF(storico!D2:D221,A2)</f>
        <v>#DIV/0!</v>
      </c>
    </row>
    <row r="3" spans="1:6" x14ac:dyDescent="0.2">
      <c r="A3" t="s">
        <v>4</v>
      </c>
      <c r="B3">
        <f t="array" ref="B3">SUMPRODUCT((storico!$B$2:$B$221=A3)*storico!$D$2:$D$221)</f>
        <v>809</v>
      </c>
    </row>
    <row r="4" spans="1:6" x14ac:dyDescent="0.2">
      <c r="A4" t="s">
        <v>5</v>
      </c>
      <c r="B4">
        <f t="array" ref="B4">SUMPRODUCT((storico!$B$2:$B$221=A4)*storico!$D$2:$D$221)</f>
        <v>568</v>
      </c>
    </row>
    <row r="5" spans="1:6" x14ac:dyDescent="0.2">
      <c r="A5" t="s">
        <v>7</v>
      </c>
      <c r="B5">
        <f t="array" ref="B5">SUMPRODUCT((storico!$B$2:$B$221=A5)*storico!$D$2:$D$221)</f>
        <v>2431</v>
      </c>
    </row>
    <row r="6" spans="1:6" x14ac:dyDescent="0.2">
      <c r="A6" t="s">
        <v>6</v>
      </c>
      <c r="B6">
        <f t="array" ref="B6">SUMPRODUCT((storico!$B$2:$B$221=A6)*storico!$D$2:$D$221)</f>
        <v>4586</v>
      </c>
    </row>
    <row r="29" spans="3:3" x14ac:dyDescent="0.2">
      <c r="C29" s="6"/>
    </row>
    <row r="30" spans="3:3" x14ac:dyDescent="0.2">
      <c r="C30" s="6"/>
    </row>
    <row r="31" spans="3:3" x14ac:dyDescent="0.2">
      <c r="C31" s="6"/>
    </row>
    <row r="32" spans="3:3" x14ac:dyDescent="0.2">
      <c r="C32" s="6"/>
    </row>
    <row r="98" spans="1:1" x14ac:dyDescent="0.2">
      <c r="A98" s="8"/>
    </row>
    <row r="99" spans="1:1" x14ac:dyDescent="0.2">
      <c r="A99" s="4"/>
    </row>
    <row r="100" spans="1:1" x14ac:dyDescent="0.2">
      <c r="A100" s="8"/>
    </row>
    <row r="101" spans="1:1" x14ac:dyDescent="0.2">
      <c r="A101" s="4"/>
    </row>
    <row r="102" spans="1:1" x14ac:dyDescent="0.2">
      <c r="A102" s="4"/>
    </row>
    <row r="103" spans="1:1" x14ac:dyDescent="0.2">
      <c r="A103" s="8"/>
    </row>
    <row r="104" spans="1:1" x14ac:dyDescent="0.2">
      <c r="A104" s="4"/>
    </row>
    <row r="105" spans="1:1" x14ac:dyDescent="0.2">
      <c r="A105" s="4"/>
    </row>
    <row r="106" spans="1:1" x14ac:dyDescent="0.2">
      <c r="A106" s="8"/>
    </row>
    <row r="107" spans="1:1" x14ac:dyDescent="0.2">
      <c r="A107" s="8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8"/>
    </row>
    <row r="113" spans="1:2" x14ac:dyDescent="0.2">
      <c r="A113" s="4"/>
    </row>
    <row r="114" spans="1:2" x14ac:dyDescent="0.2">
      <c r="A114" s="8"/>
    </row>
    <row r="115" spans="1:2" x14ac:dyDescent="0.2">
      <c r="A115" s="4"/>
    </row>
    <row r="123" spans="1:2" x14ac:dyDescent="0.2">
      <c r="A123" s="4"/>
    </row>
    <row r="124" spans="1:2" x14ac:dyDescent="0.2">
      <c r="A124" s="4"/>
      <c r="B124" s="4"/>
    </row>
    <row r="125" spans="1:2" x14ac:dyDescent="0.2">
      <c r="A125" s="4"/>
      <c r="B125" s="4"/>
    </row>
    <row r="126" spans="1:2" x14ac:dyDescent="0.2">
      <c r="A126" s="8"/>
      <c r="B126" s="4"/>
    </row>
    <row r="127" spans="1:2" x14ac:dyDescent="0.2">
      <c r="A127" s="4"/>
      <c r="B127" s="4"/>
    </row>
    <row r="128" spans="1:2" x14ac:dyDescent="0.2">
      <c r="A128" s="4"/>
      <c r="B128" s="4"/>
    </row>
    <row r="129" spans="1:2" x14ac:dyDescent="0.2">
      <c r="A129" s="8"/>
      <c r="B129" s="4"/>
    </row>
    <row r="130" spans="1:2" x14ac:dyDescent="0.2">
      <c r="A130" s="4"/>
      <c r="B130" s="4"/>
    </row>
    <row r="131" spans="1:2" x14ac:dyDescent="0.2">
      <c r="A131" s="4"/>
      <c r="B131" s="4"/>
    </row>
    <row r="132" spans="1:2" x14ac:dyDescent="0.2">
      <c r="A132" s="8"/>
      <c r="B132" s="4"/>
    </row>
    <row r="133" spans="1:2" x14ac:dyDescent="0.2">
      <c r="A133" s="4"/>
      <c r="B133" s="4"/>
    </row>
    <row r="134" spans="1:2" x14ac:dyDescent="0.2">
      <c r="A134" s="4"/>
      <c r="B134" s="4"/>
    </row>
    <row r="135" spans="1:2" x14ac:dyDescent="0.2">
      <c r="A135" s="8"/>
    </row>
    <row r="136" spans="1:2" x14ac:dyDescent="0.2">
      <c r="A136" s="8"/>
    </row>
    <row r="137" spans="1:2" x14ac:dyDescent="0.2">
      <c r="A137" s="4"/>
    </row>
    <row r="138" spans="1:2" x14ac:dyDescent="0.2">
      <c r="A138" s="4"/>
    </row>
    <row r="139" spans="1:2" x14ac:dyDescent="0.2">
      <c r="A139" s="4"/>
    </row>
    <row r="140" spans="1:2" x14ac:dyDescent="0.2">
      <c r="A140" s="4"/>
    </row>
    <row r="141" spans="1:2" x14ac:dyDescent="0.2">
      <c r="A141" s="8"/>
    </row>
    <row r="142" spans="1:2" x14ac:dyDescent="0.2">
      <c r="A142" s="4"/>
    </row>
    <row r="143" spans="1:2" x14ac:dyDescent="0.2">
      <c r="A143" s="8"/>
    </row>
    <row r="144" spans="1:2" x14ac:dyDescent="0.2">
      <c r="A144" s="4"/>
    </row>
    <row r="145" spans="1:2" x14ac:dyDescent="0.2">
      <c r="A145" s="4"/>
    </row>
    <row r="146" spans="1:2" x14ac:dyDescent="0.2">
      <c r="A146" s="8"/>
    </row>
    <row r="147" spans="1:2" x14ac:dyDescent="0.2">
      <c r="A147" s="4"/>
    </row>
    <row r="148" spans="1:2" x14ac:dyDescent="0.2">
      <c r="A148" s="4"/>
    </row>
    <row r="149" spans="1:2" x14ac:dyDescent="0.2">
      <c r="A149" s="8"/>
    </row>
    <row r="150" spans="1:2" x14ac:dyDescent="0.2">
      <c r="A150" s="8"/>
    </row>
    <row r="151" spans="1:2" x14ac:dyDescent="0.2">
      <c r="A151" s="4"/>
    </row>
    <row r="152" spans="1:2" x14ac:dyDescent="0.2">
      <c r="A152" s="4"/>
    </row>
    <row r="153" spans="1:2" x14ac:dyDescent="0.2">
      <c r="A153" s="4"/>
    </row>
    <row r="154" spans="1:2" x14ac:dyDescent="0.2">
      <c r="A154" s="4"/>
    </row>
    <row r="155" spans="1:2" x14ac:dyDescent="0.2">
      <c r="A155" s="8"/>
    </row>
    <row r="156" spans="1:2" x14ac:dyDescent="0.2">
      <c r="A156" s="4"/>
    </row>
    <row r="157" spans="1:2" x14ac:dyDescent="0.2">
      <c r="A157" s="8"/>
    </row>
    <row r="158" spans="1:2" x14ac:dyDescent="0.2">
      <c r="A158" s="4"/>
    </row>
    <row r="160" spans="1:2" x14ac:dyDescent="0.2">
      <c r="B160" s="4"/>
    </row>
    <row r="161" spans="1:2" x14ac:dyDescent="0.2">
      <c r="B161" s="4"/>
    </row>
    <row r="162" spans="1:2" x14ac:dyDescent="0.2">
      <c r="B162" s="4"/>
    </row>
    <row r="163" spans="1:2" x14ac:dyDescent="0.2">
      <c r="B163" s="4"/>
    </row>
    <row r="164" spans="1:2" x14ac:dyDescent="0.2">
      <c r="B164" s="4"/>
    </row>
    <row r="165" spans="1:2" x14ac:dyDescent="0.2">
      <c r="B165" s="4"/>
    </row>
    <row r="166" spans="1:2" x14ac:dyDescent="0.2">
      <c r="A166" s="4"/>
      <c r="B166" s="4"/>
    </row>
    <row r="167" spans="1:2" x14ac:dyDescent="0.2">
      <c r="A167" s="4"/>
      <c r="B167" s="4"/>
    </row>
    <row r="168" spans="1:2" x14ac:dyDescent="0.2">
      <c r="A168" s="4"/>
      <c r="B168" s="4"/>
    </row>
    <row r="169" spans="1:2" x14ac:dyDescent="0.2">
      <c r="A169" s="8"/>
      <c r="B169" s="4"/>
    </row>
    <row r="170" spans="1:2" x14ac:dyDescent="0.2">
      <c r="A170" s="4"/>
      <c r="B170" s="4"/>
    </row>
    <row r="171" spans="1:2" x14ac:dyDescent="0.2">
      <c r="A171" s="8"/>
      <c r="B171" s="4"/>
    </row>
    <row r="172" spans="1:2" x14ac:dyDescent="0.2">
      <c r="A172" s="4"/>
      <c r="B172" s="4"/>
    </row>
    <row r="173" spans="1:2" x14ac:dyDescent="0.2">
      <c r="A173" s="4"/>
      <c r="B173" s="4"/>
    </row>
    <row r="174" spans="1:2" x14ac:dyDescent="0.2">
      <c r="A174" s="8"/>
      <c r="B174" s="4"/>
    </row>
    <row r="175" spans="1:2" x14ac:dyDescent="0.2">
      <c r="A175" s="4"/>
      <c r="B175" s="4"/>
    </row>
    <row r="176" spans="1:2" x14ac:dyDescent="0.2">
      <c r="A176" s="4"/>
      <c r="B176" s="4"/>
    </row>
    <row r="177" spans="1:2" x14ac:dyDescent="0.2">
      <c r="A177" s="8"/>
      <c r="B177" s="4"/>
    </row>
    <row r="178" spans="1:2" x14ac:dyDescent="0.2">
      <c r="A178" s="8"/>
      <c r="B178" s="4"/>
    </row>
    <row r="179" spans="1:2" x14ac:dyDescent="0.2">
      <c r="A179" s="4"/>
      <c r="B179" s="4"/>
    </row>
    <row r="180" spans="1:2" x14ac:dyDescent="0.2">
      <c r="A180" s="4"/>
      <c r="B180" s="4"/>
    </row>
    <row r="181" spans="1:2" x14ac:dyDescent="0.2">
      <c r="A181" s="4"/>
      <c r="B181" s="4"/>
    </row>
    <row r="182" spans="1:2" x14ac:dyDescent="0.2">
      <c r="A182" s="4"/>
      <c r="B182" s="4"/>
    </row>
    <row r="183" spans="1:2" x14ac:dyDescent="0.2">
      <c r="A183" s="8"/>
      <c r="B183" s="4"/>
    </row>
    <row r="184" spans="1:2" x14ac:dyDescent="0.2">
      <c r="A184" s="4"/>
      <c r="B184" s="4"/>
    </row>
    <row r="185" spans="1:2" x14ac:dyDescent="0.2">
      <c r="A185" s="8"/>
      <c r="B185" s="4"/>
    </row>
    <row r="186" spans="1:2" x14ac:dyDescent="0.2">
      <c r="A186" s="4"/>
      <c r="B186" s="4"/>
    </row>
    <row r="187" spans="1:2" x14ac:dyDescent="0.2">
      <c r="A187" s="4"/>
      <c r="B187" s="4"/>
    </row>
    <row r="188" spans="1:2" x14ac:dyDescent="0.2">
      <c r="A188" s="8"/>
      <c r="B188" s="4"/>
    </row>
    <row r="189" spans="1:2" x14ac:dyDescent="0.2">
      <c r="A189" s="4"/>
      <c r="B189" s="4"/>
    </row>
    <row r="190" spans="1:2" x14ac:dyDescent="0.2">
      <c r="A190" s="4"/>
      <c r="B190" s="4"/>
    </row>
    <row r="191" spans="1:2" x14ac:dyDescent="0.2">
      <c r="A191" s="8"/>
      <c r="B191" s="4"/>
    </row>
    <row r="192" spans="1:2" x14ac:dyDescent="0.2">
      <c r="A192" s="8"/>
      <c r="B192" s="4"/>
    </row>
    <row r="193" spans="1:2" x14ac:dyDescent="0.2">
      <c r="A193" s="4"/>
      <c r="B193" s="4"/>
    </row>
    <row r="194" spans="1:2" x14ac:dyDescent="0.2">
      <c r="A194" s="4"/>
      <c r="B194" s="4"/>
    </row>
    <row r="195" spans="1:2" x14ac:dyDescent="0.2">
      <c r="A195" s="4"/>
      <c r="B195" s="4"/>
    </row>
    <row r="196" spans="1:2" x14ac:dyDescent="0.2">
      <c r="A196" s="4"/>
      <c r="B196" s="4"/>
    </row>
    <row r="197" spans="1:2" x14ac:dyDescent="0.2">
      <c r="A197" s="8"/>
      <c r="B197" s="4"/>
    </row>
    <row r="198" spans="1:2" x14ac:dyDescent="0.2">
      <c r="A198" s="4"/>
      <c r="B198" s="4"/>
    </row>
    <row r="199" spans="1:2" x14ac:dyDescent="0.2">
      <c r="A199" s="8"/>
      <c r="B199" s="4"/>
    </row>
    <row r="200" spans="1:2" x14ac:dyDescent="0.2">
      <c r="A200" s="4"/>
      <c r="B200" s="4"/>
    </row>
    <row r="201" spans="1:2" x14ac:dyDescent="0.2">
      <c r="A201" s="4"/>
      <c r="B201" s="4"/>
    </row>
    <row r="202" spans="1:2" x14ac:dyDescent="0.2">
      <c r="A202" s="8"/>
      <c r="B202" s="4"/>
    </row>
    <row r="203" spans="1:2" x14ac:dyDescent="0.2">
      <c r="A203" s="4"/>
      <c r="B203" s="4"/>
    </row>
    <row r="204" spans="1:2" x14ac:dyDescent="0.2">
      <c r="A204" s="4"/>
      <c r="B204" s="4"/>
    </row>
    <row r="205" spans="1:2" x14ac:dyDescent="0.2">
      <c r="A205" s="8"/>
      <c r="B205" s="4"/>
    </row>
    <row r="206" spans="1:2" x14ac:dyDescent="0.2">
      <c r="A206" s="8"/>
      <c r="B206" s="4"/>
    </row>
    <row r="207" spans="1:2" x14ac:dyDescent="0.2">
      <c r="A207" s="4"/>
      <c r="B207" s="4"/>
    </row>
    <row r="208" spans="1:2" x14ac:dyDescent="0.2">
      <c r="A208" s="4"/>
      <c r="B208" s="4"/>
    </row>
    <row r="209" spans="1:2" x14ac:dyDescent="0.2">
      <c r="A209" s="4"/>
      <c r="B209" s="4"/>
    </row>
    <row r="210" spans="1:2" x14ac:dyDescent="0.2">
      <c r="A210" s="4"/>
      <c r="B210" s="4"/>
    </row>
    <row r="211" spans="1:2" x14ac:dyDescent="0.2">
      <c r="A211" s="8"/>
      <c r="B211" s="4"/>
    </row>
    <row r="212" spans="1:2" x14ac:dyDescent="0.2">
      <c r="A212" s="4"/>
      <c r="B212" s="4"/>
    </row>
    <row r="213" spans="1:2" x14ac:dyDescent="0.2">
      <c r="A213" s="8"/>
      <c r="B213" s="4"/>
    </row>
    <row r="214" spans="1:2" x14ac:dyDescent="0.2">
      <c r="A214" s="4"/>
      <c r="B214" s="4"/>
    </row>
    <row r="215" spans="1:2" x14ac:dyDescent="0.2">
      <c r="A215" s="4"/>
      <c r="B215" s="4"/>
    </row>
    <row r="216" spans="1:2" x14ac:dyDescent="0.2">
      <c r="A216" s="8"/>
      <c r="B216" s="4"/>
    </row>
    <row r="217" spans="1:2" x14ac:dyDescent="0.2">
      <c r="A217" s="4"/>
      <c r="B217" s="4"/>
    </row>
    <row r="218" spans="1:2" x14ac:dyDescent="0.2">
      <c r="A218" s="4"/>
      <c r="B218" s="4"/>
    </row>
    <row r="219" spans="1:2" x14ac:dyDescent="0.2">
      <c r="A219" s="8"/>
      <c r="B219" s="4"/>
    </row>
    <row r="220" spans="1:2" x14ac:dyDescent="0.2">
      <c r="A220" s="8"/>
      <c r="B220" s="4"/>
    </row>
    <row r="221" spans="1:2" x14ac:dyDescent="0.2">
      <c r="A221" s="4"/>
      <c r="B2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inventario</vt:lpstr>
      <vt:lpstr>articoli_venduti</vt:lpstr>
      <vt:lpstr>lista_vendite_per cliente</vt:lpstr>
      <vt:lpstr>articoli_venduti_s1</vt:lpstr>
      <vt:lpstr>articoli_venduti_s2</vt:lpstr>
      <vt:lpstr>articoli_venduti_s3</vt:lpstr>
      <vt:lpstr>articoli_venduti_s4</vt:lpstr>
      <vt:lpstr>articoli_venduti_s1 (2)</vt:lpstr>
      <vt:lpstr>venduto_1_s</vt:lpstr>
      <vt:lpstr>storico</vt:lpstr>
      <vt:lpstr>medie_storiche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2020-01-04T15:31:49Z</dcterms:created>
  <dcterms:modified xsi:type="dcterms:W3CDTF">2020-01-05T00:03:36Z</dcterms:modified>
</cp:coreProperties>
</file>